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3SB9EN9\Desktop\PERSONAL SMALL BIZ FOLDER\1. FORECASTS\OSBP Website\"/>
    </mc:Choice>
  </mc:AlternateContent>
  <xr:revisionPtr revIDLastSave="0" documentId="13_ncr:1_{020047DD-6EE8-4F24-92CB-D80D61E7922F}" xr6:coauthVersionLast="47" xr6:coauthVersionMax="47" xr10:uidLastSave="{00000000-0000-0000-0000-000000000000}"/>
  <bookViews>
    <workbookView xWindow="-28920" yWindow="-90" windowWidth="29040" windowHeight="15690" firstSheet="2" activeTab="2" xr2:uid="{00000000-000D-0000-FFFF-FFFF00000000}"/>
  </bookViews>
  <sheets>
    <sheet name="FY24-25 Proposed Goals" sheetId="1" state="hidden" r:id="rId1"/>
    <sheet name="NWS Projects" sheetId="12" state="hidden" r:id="rId2"/>
    <sheet name="WEBSITE" sheetId="13" r:id="rId3"/>
  </sheets>
  <definedNames>
    <definedName name="_xlnm._FilterDatabase" localSheetId="1" hidden="1">'NWS Projects'!$D$2:$D$73</definedName>
    <definedName name="_xlnm._FilterDatabase" localSheetId="2" hidden="1">WEBSITE!$A$1:$A$44</definedName>
    <definedName name="Progra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2" l="1"/>
  <c r="F69" i="12"/>
  <c r="G69" i="12"/>
  <c r="H69" i="12"/>
  <c r="I69" i="12"/>
  <c r="J69" i="12"/>
  <c r="K69" i="12"/>
  <c r="F70" i="12" s="1"/>
  <c r="E70" i="12" l="1"/>
  <c r="J70" i="12"/>
  <c r="I70" i="12"/>
  <c r="H70" i="12"/>
  <c r="G70" i="12"/>
  <c r="M49" i="1" l="1"/>
  <c r="M31" i="1"/>
  <c r="M22" i="1"/>
  <c r="F48" i="1" l="1"/>
  <c r="C48" i="1"/>
  <c r="F39" i="1"/>
  <c r="C39" i="1"/>
  <c r="F30" i="1"/>
  <c r="C30" i="1"/>
  <c r="M21" i="1"/>
  <c r="F21" i="1"/>
  <c r="C21" i="1"/>
  <c r="M47" i="1" l="1"/>
  <c r="F47" i="1"/>
  <c r="C47" i="1"/>
  <c r="M38" i="1"/>
  <c r="F38" i="1"/>
  <c r="C38" i="1"/>
  <c r="M29" i="1"/>
  <c r="F29" i="1"/>
  <c r="C29" i="1"/>
  <c r="M20" i="1"/>
  <c r="F20" i="1"/>
  <c r="C20" i="1"/>
  <c r="M11" i="1" l="1"/>
  <c r="F10" i="1"/>
  <c r="C10" i="1"/>
  <c r="M14" i="1"/>
  <c r="C9" i="1"/>
  <c r="C19" i="1"/>
  <c r="C28" i="1"/>
  <c r="C37" i="1"/>
  <c r="C46" i="1"/>
  <c r="F9" i="1"/>
  <c r="F19" i="1"/>
  <c r="F28" i="1"/>
  <c r="F37" i="1"/>
  <c r="F46" i="1"/>
  <c r="I51" i="1" l="1"/>
  <c r="I42" i="1"/>
  <c r="I33" i="1"/>
  <c r="I24" i="1"/>
  <c r="I14" i="1"/>
  <c r="F51" i="1"/>
  <c r="F42" i="1"/>
  <c r="F33" i="1"/>
  <c r="F24" i="1"/>
  <c r="F14" i="1"/>
  <c r="C51" i="1"/>
  <c r="C42" i="1"/>
  <c r="C33" i="1"/>
  <c r="C24" i="1"/>
  <c r="C14" i="1"/>
  <c r="M51" i="1"/>
  <c r="M50" i="1"/>
  <c r="M48" i="1"/>
  <c r="M46" i="1"/>
  <c r="M42" i="1"/>
  <c r="M41" i="1"/>
  <c r="M39" i="1"/>
  <c r="M37" i="1"/>
  <c r="M33" i="1"/>
  <c r="M32" i="1"/>
  <c r="M30" i="1"/>
  <c r="M28" i="1"/>
  <c r="M24" i="1"/>
  <c r="M23" i="1"/>
  <c r="M19" i="1"/>
  <c r="M13" i="1"/>
  <c r="M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Nomoto, Enshane CIV USARMY CENWS (USA)</author>
  </authors>
  <commentList>
    <comment ref="C4" authorId="0" shapeId="0" xr:uid="{CFDE7D36-60E5-4AD3-ABE9-A173112B29F4}">
      <text>
        <r>
          <rPr>
            <b/>
            <sz val="9"/>
            <color indexed="81"/>
            <rFont val="Tahoma"/>
            <family val="2"/>
          </rPr>
          <t>Nomoto, Enshane CIV USARMY CENWS (USA):</t>
        </r>
        <r>
          <rPr>
            <sz val="9"/>
            <color indexed="81"/>
            <rFont val="Tahoma"/>
            <family val="2"/>
          </rPr>
          <t xml:space="preserve">
$18M</t>
        </r>
      </text>
    </comment>
    <comment ref="C6" authorId="0" shapeId="0" xr:uid="{8300106A-3533-4D81-A692-8EEEF8ED220B}">
      <text>
        <r>
          <rPr>
            <b/>
            <sz val="9"/>
            <color indexed="81"/>
            <rFont val="Tahoma"/>
            <charset val="1"/>
          </rPr>
          <t>Nomoto, Enshane CIV USARMY CENWS (USA):</t>
        </r>
        <r>
          <rPr>
            <sz val="9"/>
            <color indexed="81"/>
            <rFont val="Tahoma"/>
            <charset val="1"/>
          </rPr>
          <t xml:space="preserve">
22C0009 </t>
        </r>
      </text>
    </comment>
    <comment ref="C8" authorId="0" shapeId="0" xr:uid="{39E50E8F-B178-4B0E-8C94-993869BBE780}">
      <text>
        <r>
          <rPr>
            <b/>
            <sz val="9"/>
            <color indexed="81"/>
            <rFont val="Tahoma"/>
            <charset val="1"/>
          </rPr>
          <t>Nomoto, Enshane CIV USARMY CENWS (USA):</t>
        </r>
        <r>
          <rPr>
            <sz val="9"/>
            <color indexed="81"/>
            <rFont val="Tahoma"/>
            <charset val="1"/>
          </rPr>
          <t xml:space="preserve">
W912DW24P0025</t>
        </r>
      </text>
    </comment>
    <comment ref="C23" authorId="0" shapeId="0" xr:uid="{C8351692-8388-41CA-BF66-21889B2115BC}">
      <text>
        <r>
          <rPr>
            <b/>
            <sz val="9"/>
            <color indexed="81"/>
            <rFont val="Tahoma"/>
            <family val="2"/>
          </rPr>
          <t>Nomoto, Enshane CIV USARMY CENWS (USA):</t>
        </r>
        <r>
          <rPr>
            <sz val="9"/>
            <color indexed="81"/>
            <rFont val="Tahoma"/>
            <family val="2"/>
          </rPr>
          <t xml:space="preserve">
$16M</t>
        </r>
      </text>
    </comment>
    <comment ref="C26" authorId="0" shapeId="0" xr:uid="{455A4CB6-D7D0-446B-B335-780343BE528F}">
      <text>
        <r>
          <rPr>
            <b/>
            <sz val="9"/>
            <color indexed="81"/>
            <rFont val="Tahoma"/>
            <family val="2"/>
          </rPr>
          <t>Nomoto, Enshane CIV USARMY CENWS (USA):</t>
        </r>
        <r>
          <rPr>
            <sz val="9"/>
            <color indexed="81"/>
            <rFont val="Tahoma"/>
            <family val="2"/>
          </rPr>
          <t xml:space="preserve">
$9,661,215</t>
        </r>
      </text>
    </comment>
    <comment ref="C28" authorId="0" shapeId="0" xr:uid="{FD51AB6D-0EEC-4BCA-B63E-E594C680B9FE}">
      <text>
        <r>
          <rPr>
            <b/>
            <sz val="9"/>
            <color indexed="81"/>
            <rFont val="Tahoma"/>
            <family val="2"/>
          </rPr>
          <t>Nomoto, Enshane CIV USARMY CENWS (USA):</t>
        </r>
        <r>
          <rPr>
            <sz val="9"/>
            <color indexed="81"/>
            <rFont val="Tahoma"/>
            <family val="2"/>
          </rPr>
          <t xml:space="preserve">
$15.5M - on hold</t>
        </r>
      </text>
    </comment>
    <comment ref="A38" authorId="0" shapeId="0" xr:uid="{E9D77621-23E1-4883-93EB-E59C65640B5B}">
      <text>
        <r>
          <rPr>
            <b/>
            <sz val="9"/>
            <color indexed="81"/>
            <rFont val="Tahoma"/>
            <family val="2"/>
          </rPr>
          <t>Nomoto, Enshane CIV USARMY CENWS (USA):</t>
        </r>
        <r>
          <rPr>
            <sz val="9"/>
            <color indexed="81"/>
            <rFont val="Tahoma"/>
            <family val="2"/>
          </rPr>
          <t xml:space="preserve">
PANNWD-23-P-0000 005392</t>
        </r>
      </text>
    </comment>
    <comment ref="D53" authorId="0" shapeId="0" xr:uid="{CCF14649-494D-4C50-8F63-BD40FEADF5C0}">
      <text>
        <r>
          <rPr>
            <b/>
            <sz val="9"/>
            <color indexed="81"/>
            <rFont val="Tahoma"/>
            <family val="2"/>
          </rPr>
          <t>Nomoto, Enshane CIV USARMY CENWS (USA):</t>
        </r>
        <r>
          <rPr>
            <sz val="9"/>
            <color indexed="81"/>
            <rFont val="Tahoma"/>
            <family val="2"/>
          </rPr>
          <t xml:space="preserve">
3 years</t>
        </r>
      </text>
    </comment>
    <comment ref="C62" authorId="0" shapeId="0" xr:uid="{8A98BC2E-DF1D-4C3C-8FA7-12A23D0E1EE3}">
      <text>
        <r>
          <rPr>
            <b/>
            <sz val="9"/>
            <color indexed="81"/>
            <rFont val="Tahoma"/>
            <charset val="1"/>
          </rPr>
          <t>Nomoto, Enshane CIV USARMY CENWS (USA):</t>
        </r>
        <r>
          <rPr>
            <sz val="9"/>
            <color indexed="81"/>
            <rFont val="Tahoma"/>
            <charset val="1"/>
          </rPr>
          <t xml:space="preserve">
20D1006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Nomoto, Enshane CIV USARMY CENWS (USA)</author>
  </authors>
  <commentList>
    <comment ref="C15" authorId="0" shapeId="0" xr:uid="{3EEAD062-FE24-4D3D-A1D1-CC9E6282505F}">
      <text>
        <r>
          <rPr>
            <b/>
            <sz val="9"/>
            <color indexed="81"/>
            <rFont val="Tahoma"/>
            <family val="2"/>
          </rPr>
          <t>Nomoto, Enshane CIV USARMY CENWS (USA):</t>
        </r>
        <r>
          <rPr>
            <sz val="9"/>
            <color indexed="81"/>
            <rFont val="Tahoma"/>
            <family val="2"/>
          </rPr>
          <t xml:space="preserve">
PANNWD-25-P-0000 006939</t>
        </r>
      </text>
    </comment>
    <comment ref="C19" authorId="0" shapeId="0" xr:uid="{193874EF-C89E-4FF8-8F7A-254B29E8F7BD}">
      <text>
        <r>
          <rPr>
            <b/>
            <sz val="9"/>
            <color indexed="81"/>
            <rFont val="Tahoma"/>
            <family val="2"/>
          </rPr>
          <t>Nomoto, Enshane CIV USARMY CENWS (USA):</t>
        </r>
        <r>
          <rPr>
            <sz val="9"/>
            <color indexed="81"/>
            <rFont val="Tahoma"/>
            <family val="2"/>
          </rPr>
          <t xml:space="preserve">
PANNWD-25-P-0000 005287</t>
        </r>
      </text>
    </comment>
    <comment ref="C25" authorId="0" shapeId="0" xr:uid="{F323A832-CD3A-439E-B95F-561C8C8EE3A6}">
      <text>
        <r>
          <rPr>
            <b/>
            <sz val="9"/>
            <color indexed="81"/>
            <rFont val="Tahoma"/>
            <charset val="1"/>
          </rPr>
          <t>Nomoto, Enshane CIV USARMY CENWS (USA):</t>
        </r>
        <r>
          <rPr>
            <sz val="9"/>
            <color indexed="81"/>
            <rFont val="Tahoma"/>
            <charset val="1"/>
          </rPr>
          <t xml:space="preserve">
PANNWD-25-P-0000 003170</t>
        </r>
      </text>
    </comment>
    <comment ref="C41" authorId="0" shapeId="0" xr:uid="{3A6DD10F-573E-4360-8A50-ECADAEB2F108}">
      <text>
        <r>
          <rPr>
            <b/>
            <sz val="9"/>
            <color indexed="81"/>
            <rFont val="Tahoma"/>
            <charset val="1"/>
          </rPr>
          <t>Nomoto, Enshane CIV USARMY CENWS (USA):</t>
        </r>
        <r>
          <rPr>
            <sz val="9"/>
            <color indexed="81"/>
            <rFont val="Tahoma"/>
            <charset val="1"/>
          </rPr>
          <t xml:space="preserve">
PANNWD-25-P-0000 001047</t>
        </r>
      </text>
    </comment>
    <comment ref="C43" authorId="0" shapeId="0" xr:uid="{6631458D-6520-4B8B-9C33-0819CBB4A887}">
      <text>
        <r>
          <rPr>
            <b/>
            <sz val="9"/>
            <color indexed="81"/>
            <rFont val="Tahoma"/>
            <charset val="1"/>
          </rPr>
          <t>Nomoto, Enshane CIV USARMY CENWS (USA):</t>
        </r>
        <r>
          <rPr>
            <sz val="9"/>
            <color indexed="81"/>
            <rFont val="Tahoma"/>
            <charset val="1"/>
          </rPr>
          <t xml:space="preserve">
PANNWD-25-P-0000 003165</t>
        </r>
      </text>
    </comment>
  </commentList>
</comments>
</file>

<file path=xl/sharedStrings.xml><?xml version="1.0" encoding="utf-8"?>
<sst xmlns="http://schemas.openxmlformats.org/spreadsheetml/2006/main" count="558" uniqueCount="297">
  <si>
    <t>Attachment 1 (Small Business Goals Spreadsheet Template)</t>
  </si>
  <si>
    <t>FY24-25</t>
  </si>
  <si>
    <t>Division/Center Proposed Goals</t>
  </si>
  <si>
    <t xml:space="preserve">NOTE: All District/Center/Lab proposed FY25 goals should roll up to the Division/Center overall proposed SB targets.  Written memorandum, signed by CDR or Director IAW attachment 2, outlining rationale and justification based on anticipated acquisition strategies, anticipated solicitation/award dates and/or enacted or realistically anticipated appropriations bills is required.  </t>
  </si>
  <si>
    <t>2022 Goals %</t>
  </si>
  <si>
    <t>2022 Achieved %</t>
  </si>
  <si>
    <t>2022 Obligated $</t>
  </si>
  <si>
    <t xml:space="preserve">2023 Goals %            </t>
  </si>
  <si>
    <t>2023 Achieved %</t>
  </si>
  <si>
    <t>2023 $ Obligated</t>
  </si>
  <si>
    <t xml:space="preserve">2024 Goals %            </t>
  </si>
  <si>
    <t>2024 Achieved To Date %</t>
  </si>
  <si>
    <t>2024 $ Obligated to Date</t>
  </si>
  <si>
    <t>2025 Projected SB/SB category $</t>
  </si>
  <si>
    <t>2025 Projected Total Obligations (Division Total should be the sum of all district totals and division total should be the same value in cell L9, L19, L28, L37 and L46)</t>
  </si>
  <si>
    <t>2025 Goals % as calculated (Note:  If you are proposing a % that differs from the calculation below, note this in Column N and within your justification memo)</t>
  </si>
  <si>
    <t>2025 Proposed Goals (if proposing different from column M- if there is nothing in this column, the % from column M will be used)</t>
  </si>
  <si>
    <t xml:space="preserve">TOTAL U.S. Eligible $ </t>
  </si>
  <si>
    <t>Small Business</t>
  </si>
  <si>
    <t xml:space="preserve"> </t>
  </si>
  <si>
    <t>Small Disadvantaged Business</t>
  </si>
  <si>
    <t>Woman Owned</t>
  </si>
  <si>
    <t>Service Disabled Vet</t>
  </si>
  <si>
    <t>HUBZone</t>
  </si>
  <si>
    <t>FY 25 Dollars</t>
  </si>
  <si>
    <t>LOCATION</t>
  </si>
  <si>
    <t>PROJECT NAME</t>
  </si>
  <si>
    <t>PROJECTED ADVERTISEMENT QUARTER/YEAR</t>
  </si>
  <si>
    <t>UR</t>
  </si>
  <si>
    <t>WOSB</t>
  </si>
  <si>
    <t>SDVOSB</t>
  </si>
  <si>
    <t>TOTAL</t>
  </si>
  <si>
    <t>Kansas City District  (NWK)</t>
  </si>
  <si>
    <t>Walla Walla District (NWW)</t>
  </si>
  <si>
    <t>Portland District (NWP)</t>
  </si>
  <si>
    <t>Seattle District (NWS)</t>
  </si>
  <si>
    <t>Omaha District (NWO)</t>
  </si>
  <si>
    <t>TBD</t>
  </si>
  <si>
    <t>NWD</t>
  </si>
  <si>
    <t>SDB</t>
  </si>
  <si>
    <t>FY24% Achieved</t>
  </si>
  <si>
    <t xml:space="preserve">FY24% Goal </t>
  </si>
  <si>
    <t>Proposed FY25%</t>
  </si>
  <si>
    <t>Estimated FY25%</t>
  </si>
  <si>
    <t>TOTALS</t>
  </si>
  <si>
    <t>Award 12/2025</t>
  </si>
  <si>
    <t>$5.8M SATOC YTC Natural Resources and Cultural Resources - 8(a)</t>
  </si>
  <si>
    <t>NWS</t>
  </si>
  <si>
    <t>PANNWD-22-P-0000 004708  W912DW-24-R-0005</t>
  </si>
  <si>
    <t>TBD FY25</t>
  </si>
  <si>
    <t>$6M YTC EQS MATOC - 8a</t>
  </si>
  <si>
    <t>W912DW25R0ZX6                                         	PANNWD-24-P-0000 002937</t>
  </si>
  <si>
    <t>Award 5/2025</t>
  </si>
  <si>
    <t>$48M FAFB GAC O&amp;M Replacement Contract</t>
  </si>
  <si>
    <t>PANNWD-24-P-0000 005020</t>
  </si>
  <si>
    <t>Award 9/2025</t>
  </si>
  <si>
    <t>$245M PRAC MATOC - 8(a)</t>
  </si>
  <si>
    <t>PANNWD-23P-0000-002584     	W912DW-25-R-0003</t>
  </si>
  <si>
    <t>Expires 7/2029</t>
  </si>
  <si>
    <t>$1.7M JBLM Mechanical Brushing SATOC - SB</t>
  </si>
  <si>
    <t>W912DW24D1006</t>
  </si>
  <si>
    <t>NEW $249M AE TO Multi-Discipline MATOC - JBLM SB</t>
  </si>
  <si>
    <t>W912DW23R0035                      PANNWD-23-P-0000 004146</t>
  </si>
  <si>
    <t>Q3FY25</t>
  </si>
  <si>
    <t xml:space="preserve">JBLM $45M Construction MATOC </t>
  </si>
  <si>
    <t>PANNWD-23-P-0000 003626 W912DW24R0011</t>
  </si>
  <si>
    <t>TBDFY25</t>
  </si>
  <si>
    <t>NEW $249M AE TO Multi-Discipline MATOC - JBLM LB</t>
  </si>
  <si>
    <t>W912DW23R0035                 PANNWD-23-P-0000 004146</t>
  </si>
  <si>
    <t>Expires 6/2029</t>
  </si>
  <si>
    <t>NEW $9.5M SATOC TO Survey and Mapping Placeholder SB</t>
  </si>
  <si>
    <t>W912DW24D1003</t>
  </si>
  <si>
    <t>Expires 7/29/29</t>
  </si>
  <si>
    <t xml:space="preserve">$1.6M Mechanical brushing SATOC                                                       </t>
  </si>
  <si>
    <t xml:space="preserve"> Expires 11/2031</t>
  </si>
  <si>
    <t>NEW VA Roseburg SATOC - LB</t>
  </si>
  <si>
    <t>W912DW-24-D-1001</t>
  </si>
  <si>
    <t>Expires 9/2028</t>
  </si>
  <si>
    <t xml:space="preserve">CJD Historic Property Management Services (HPM) </t>
  </si>
  <si>
    <t>W912DW23D1006</t>
  </si>
  <si>
    <t>Expires 2/2026</t>
  </si>
  <si>
    <t>$95M MATOC Design Build for UMMC, Small MILCON and large FRSM projects in WA, OR, ID &amp; MT - SB</t>
  </si>
  <si>
    <t>W912DW23D1002-1003,1005</t>
  </si>
  <si>
    <t>Expires 3/2028</t>
  </si>
  <si>
    <t>$10M SATOC TO AE Civil Works Project Placeholder - UR</t>
  </si>
  <si>
    <t>W912DW23D1000</t>
  </si>
  <si>
    <t>Expires 11/2025</t>
  </si>
  <si>
    <t>$115M MATOC for ERS - 8(a)</t>
  </si>
  <si>
    <t>W912DW22D1004-1007   (PANNWD-23-P-0000 005294)</t>
  </si>
  <si>
    <t>Expires 1/2025</t>
  </si>
  <si>
    <t>$5M SATOC TO AE Geotech Civil Works Project Placeholder-SB</t>
  </si>
  <si>
    <t>W912DW22D1002</t>
  </si>
  <si>
    <t>Expires 3/2025</t>
  </si>
  <si>
    <t>SATOC for Medical Testing and Surveillance various sites - LB</t>
  </si>
  <si>
    <t>W912DW22D1001</t>
  </si>
  <si>
    <t>Expires 7/2025</t>
  </si>
  <si>
    <t>BPA Orders to Provide Partnering Sessions SB/SDB/WOSB/SDVOSB</t>
  </si>
  <si>
    <t>W912DW22A4000-4002</t>
  </si>
  <si>
    <t>BPA for Design and/or Construction Partnering/Facilitator Services - SB</t>
  </si>
  <si>
    <t xml:space="preserve">W912DW22A6000 </t>
  </si>
  <si>
    <t>Expires 10/2026</t>
  </si>
  <si>
    <t>$1.1M General Forestry Contract - SB w/HUBzone</t>
  </si>
  <si>
    <t>W912DW21D1021</t>
  </si>
  <si>
    <t>Expires 7/2026</t>
  </si>
  <si>
    <t>$2M SATOCs TO AE Water Resource Placeholder</t>
  </si>
  <si>
    <t>W912DW21D1015-1016        PANNWD-23-P-0000 004934</t>
  </si>
  <si>
    <t>$5M SATOC TO AE Geotech Civil Works Project - UR</t>
  </si>
  <si>
    <t>W912DW21D1014</t>
  </si>
  <si>
    <t>Award 6/2025</t>
  </si>
  <si>
    <t>$90M UR MATOC AE contract for HTRW-related services for military, IIS, civil works, and operating project sites</t>
  </si>
  <si>
    <t xml:space="preserve">PANNWD-24-P-0000 001652  </t>
  </si>
  <si>
    <t>Expires 7/2028</t>
  </si>
  <si>
    <t>$85M MATOC A-E IDIQ supporting design services for MIL/IIS construction SB w/8(a), SDVOSB (LACPO)</t>
  </si>
  <si>
    <t>W912DW21D1005-1008         PANNWD-23-P-0000 001167</t>
  </si>
  <si>
    <t>Expires  7/2028</t>
  </si>
  <si>
    <t>$85M MATOC A-E IDIQ supporting design services for MIL/IIS construction LB (LACOPO)</t>
  </si>
  <si>
    <t>W912DW21D1001-1004      PANNWD-23-P-0000 00167</t>
  </si>
  <si>
    <t>Expires various 2025</t>
  </si>
  <si>
    <t>SATOC for Medical Testing and Surveillance various sites SB</t>
  </si>
  <si>
    <t>W912DW-21-D-1000,009,1010</t>
  </si>
  <si>
    <t>Award 2/2025</t>
  </si>
  <si>
    <t>$45M SATOC for Multi-Disc Repair, Construction and Incidental Design for JBLM - SDVOSB</t>
  </si>
  <si>
    <t>W912DW24R0011                  PANNWD-23-P-0000 000011</t>
  </si>
  <si>
    <t>Expires 8/2025</t>
  </si>
  <si>
    <t>$45M SATOC TO Highway Road Streets Bridges Railways JBLM Placeholder - SB,HUBZone w/SDB</t>
  </si>
  <si>
    <t>W912DW20D1005</t>
  </si>
  <si>
    <t>$21M VAAL Seismic Upgrade SATOC - UR</t>
  </si>
  <si>
    <t>W912DW20D1003</t>
  </si>
  <si>
    <t>Extended 2/2025</t>
  </si>
  <si>
    <t xml:space="preserve">$1M SATOC Environmental Monitoring Analytical Svs </t>
  </si>
  <si>
    <t>W912DW19D1033 (24R0037)  PANNWD-23-P-0000 005294</t>
  </si>
  <si>
    <t>$45M MATOC Environmental Consulting Services - WOSB</t>
  </si>
  <si>
    <t>W912DW-25-R-1000</t>
  </si>
  <si>
    <t>$175M General Construction TO MATOC - JBLM SB w/ 8(a), WOSB</t>
  </si>
  <si>
    <t>W912DW19D1001-1008</t>
  </si>
  <si>
    <t>Q2 FY25</t>
  </si>
  <si>
    <t>Makah Soil Shoring</t>
  </si>
  <si>
    <t>W912DW-24-R-0YHX</t>
  </si>
  <si>
    <t>CJD Utility - City of Bridgeport</t>
  </si>
  <si>
    <t>PANNWD-23-P-0000 005782</t>
  </si>
  <si>
    <t>Q1FY25</t>
  </si>
  <si>
    <t>DLA Columbus Warehouse 44 Reno</t>
  </si>
  <si>
    <t>W912DW-24-R-0009</t>
  </si>
  <si>
    <t>Q2FY25</t>
  </si>
  <si>
    <t>SOF Consolodated Rigging Facility JBLM</t>
  </si>
  <si>
    <t>W912DW-24-R-0024</t>
  </si>
  <si>
    <t xml:space="preserve">Mud Mountain Dam Lower Cascade Creek Water Control Facility </t>
  </si>
  <si>
    <t>PANNWD-24-P-0000 002761  W912DW-24-B-0008</t>
  </si>
  <si>
    <t xml:space="preserve">Willapa Maintenance Dredging </t>
  </si>
  <si>
    <t>PANNWD-21-P-0000 006245</t>
  </si>
  <si>
    <t xml:space="preserve">Howard Hanson Dam Fish Passage Facility (Construction) </t>
  </si>
  <si>
    <t>W912DW-24-R-0004</t>
  </si>
  <si>
    <t>CJD Powerhouse Sump Pumps and Controls - TO</t>
  </si>
  <si>
    <t>PANNWD-23-P-0000 004588  W912DW24-R-0025</t>
  </si>
  <si>
    <t xml:space="preserve">SOF Tactical Equipment Maintenance Facility </t>
  </si>
  <si>
    <t>PANNWD-20-P-0000 003040</t>
  </si>
  <si>
    <t>Construct Fire Station Bay Storage Area</t>
  </si>
  <si>
    <t>PANNWD-22-P-0000 004820      W912DW-24-R-0Z2E</t>
  </si>
  <si>
    <t>Albeni Falls Dam Powerhouse Bridge Crane</t>
  </si>
  <si>
    <t>PANNWD-23-P-0000 003839 W912DW-24-R-0019</t>
  </si>
  <si>
    <t>Quillayute Rialto Rvt Repair</t>
  </si>
  <si>
    <t>PANNWD-23-P-0000 000014    W912DW-25-R-0001</t>
  </si>
  <si>
    <t>CJD Isophase Powerbus Units</t>
  </si>
  <si>
    <t>PANNWD-22-P-0000 004483  W912DW-24-R-0027</t>
  </si>
  <si>
    <t>Q4FY25</t>
  </si>
  <si>
    <t xml:space="preserve">Greys Harbor (GH) North Jetty Repair </t>
  </si>
  <si>
    <t>PANNWD-21-P-0000 006247</t>
  </si>
  <si>
    <t>CJD Powerhouse Sumps Oil Skimmer</t>
  </si>
  <si>
    <t>PANNWD-24-P-0000 003088</t>
  </si>
  <si>
    <t>Remedial Inves JBLM/YTC Orphan Sites_8aSole Source</t>
  </si>
  <si>
    <t>PANNWD-24-P-0000 003339</t>
  </si>
  <si>
    <t>MMD 9' Tunnel Steel Liner Replacement</t>
  </si>
  <si>
    <t>PANNWD-24-P-0000 001688</t>
  </si>
  <si>
    <t>HAHD Hydraulic Cylinder Rehab for Regulating Gates</t>
  </si>
  <si>
    <t>PANNWD-24-P-0000 004806</t>
  </si>
  <si>
    <t>CJD Grounds Maintenance</t>
  </si>
  <si>
    <t>CJD Collections Rehabilitation</t>
  </si>
  <si>
    <t>PANNWD-24-P-0000 003840</t>
  </si>
  <si>
    <t>CJD NPDES Laboratory Services Opt yr 1</t>
  </si>
  <si>
    <t>PANNWD-24-P-0000 003797</t>
  </si>
  <si>
    <t>Desimone Emergency Levee Repair</t>
  </si>
  <si>
    <t>PANNWD-24-P-0000 003079</t>
  </si>
  <si>
    <t xml:space="preserve">Union Slough Levee Rehabilitation </t>
  </si>
  <si>
    <t>CJD Induction Brazer</t>
  </si>
  <si>
    <t>PANNWD-24-P-0000 003087</t>
  </si>
  <si>
    <t>CJD Dam Tour Electric Shuttle</t>
  </si>
  <si>
    <t>PANNWD-24-P-0000 004454</t>
  </si>
  <si>
    <t>Kalispel Tribe IDIQ CR AFD</t>
  </si>
  <si>
    <t>PANNWD-24-P-0000 004566</t>
  </si>
  <si>
    <t>AFD Coeur d'Alene Ethnographic Research &amp; Outreach</t>
  </si>
  <si>
    <t>PANNWD-23-P-0000 001759</t>
  </si>
  <si>
    <t xml:space="preserve">McGlinn Island Jetty </t>
  </si>
  <si>
    <t>PANNWD-24-P-0000 003751</t>
  </si>
  <si>
    <t>CHESS - LD GDACS Equipment (Name Brand)</t>
  </si>
  <si>
    <t>PANNWD-24-P-0000 004192</t>
  </si>
  <si>
    <t>CJD Rewinds 1-16 Incremental Funding (units 8&amp;9)</t>
  </si>
  <si>
    <t>PANNWD-24-P-0000 005109</t>
  </si>
  <si>
    <t>CJD Rewinds 1-16 Incremental Funding (units 5&amp;8)</t>
  </si>
  <si>
    <t>PANNWD-23-P-0000 004582</t>
  </si>
  <si>
    <t>CJD Electric and Hydraulic Elevators</t>
  </si>
  <si>
    <t>W912DW-24-R-0015           PANNWD-24-P-0000 000488</t>
  </si>
  <si>
    <t xml:space="preserve">Formosa Mine  </t>
  </si>
  <si>
    <t>W912DW-25-R-0008</t>
  </si>
  <si>
    <t>SB</t>
  </si>
  <si>
    <t>PCF NO.</t>
  </si>
  <si>
    <t xml:space="preserve">SEATTLE DISTRICT FORECAST </t>
  </si>
  <si>
    <t>NAICS/PSC</t>
  </si>
  <si>
    <t>Location</t>
  </si>
  <si>
    <t>Project Title and Description/Location</t>
  </si>
  <si>
    <t>Fiscal Year </t>
  </si>
  <si>
    <t>* Value</t>
  </si>
  <si>
    <t>* Set-Aside</t>
  </si>
  <si>
    <t>Grays Harbor, WA</t>
  </si>
  <si>
    <t>Butte County, OR</t>
  </si>
  <si>
    <t>Joint Base Lewis-McChord (JBLM), WA</t>
  </si>
  <si>
    <t>$500k-$1M</t>
  </si>
  <si>
    <t>Willapa Bay, WA</t>
  </si>
  <si>
    <t>$1M-$5M</t>
  </si>
  <si>
    <t>Enumclaw, WA</t>
  </si>
  <si>
    <t>$10M-$25M</t>
  </si>
  <si>
    <t>$25M-$100M</t>
  </si>
  <si>
    <t>Seattle, WA</t>
  </si>
  <si>
    <t>La Conner, WA</t>
  </si>
  <si>
    <t>Bridgeport, WA</t>
  </si>
  <si>
    <t>Oldtown, ID</t>
  </si>
  <si>
    <t>$100k-$500k</t>
  </si>
  <si>
    <t>TBD FY26</t>
  </si>
  <si>
    <t>Tacoma Harbor Blair Waterway Deepening</t>
  </si>
  <si>
    <t>Seattle Harbor West Waterway</t>
  </si>
  <si>
    <t>Tacoma, WA</t>
  </si>
  <si>
    <t>Q3FY26</t>
  </si>
  <si>
    <t>Q1FY26</t>
  </si>
  <si>
    <t>$100M-$500M</t>
  </si>
  <si>
    <t>Q2FY26</t>
  </si>
  <si>
    <t>Jefferson County, WA</t>
  </si>
  <si>
    <t>Strait of Juan de Fuca, WA</t>
  </si>
  <si>
    <t>Yakima, WA</t>
  </si>
  <si>
    <t>$5M-$10M</t>
  </si>
  <si>
    <t>8(a)</t>
  </si>
  <si>
    <t>JBLM/YTC, WA</t>
  </si>
  <si>
    <t>TBDFY26</t>
  </si>
  <si>
    <t>$175M</t>
  </si>
  <si>
    <t>$45M</t>
  </si>
  <si>
    <t>Lake Washington Ship Canal (Ballard Locks), WA</t>
  </si>
  <si>
    <t>Everette, WA</t>
  </si>
  <si>
    <t>$50M-$100M</t>
  </si>
  <si>
    <t>Amercan Lake VAMC, WA</t>
  </si>
  <si>
    <t>Mountain Home AFB, MT</t>
  </si>
  <si>
    <t>Portland, OR</t>
  </si>
  <si>
    <t>SONGS Mesa (Camp Pendleton) CA Warehouse Reno</t>
  </si>
  <si>
    <t>TBDFY27</t>
  </si>
  <si>
    <t>Tucson, AZ</t>
  </si>
  <si>
    <t>Fairchild AFB, WA</t>
  </si>
  <si>
    <t>Q4FY26</t>
  </si>
  <si>
    <t>Mesa, CA</t>
  </si>
  <si>
    <t>Port Angeles, WA</t>
  </si>
  <si>
    <r>
      <rPr>
        <b/>
        <sz val="8"/>
        <color rgb="FF333333"/>
        <rFont val="Open Sans"/>
        <family val="2"/>
      </rPr>
      <t>W912DW25R17KX</t>
    </r>
    <r>
      <rPr>
        <sz val="8"/>
        <color rgb="FF333333"/>
        <rFont val="Open Sans"/>
        <family val="2"/>
      </rPr>
      <t xml:space="preserve"> Repair HVAC System &amp; Controls, Building J00567</t>
    </r>
  </si>
  <si>
    <r>
      <rPr>
        <b/>
        <sz val="8"/>
        <color rgb="FF333333"/>
        <rFont val="Open Sans"/>
        <family val="2"/>
      </rPr>
      <t>W912DW25B0010</t>
    </r>
    <r>
      <rPr>
        <sz val="8"/>
        <color rgb="FF333333"/>
        <rFont val="Open Sans"/>
        <family val="2"/>
      </rPr>
      <t xml:space="preserve"> Ediz Hook Beach Nourishment</t>
    </r>
  </si>
  <si>
    <r>
      <rPr>
        <b/>
        <sz val="8"/>
        <color rgb="FF333333"/>
        <rFont val="Open Sans"/>
        <family val="2"/>
      </rPr>
      <t>W912DW25R16JK</t>
    </r>
    <r>
      <rPr>
        <sz val="8"/>
        <color rgb="FF333333"/>
        <rFont val="Open Sans"/>
        <family val="2"/>
      </rPr>
      <t xml:space="preserve"> Hydrant Area C Refueling Facilities</t>
    </r>
  </si>
  <si>
    <r>
      <rPr>
        <b/>
        <sz val="8"/>
        <color rgb="FF333333"/>
        <rFont val="Open Sans"/>
        <family val="2"/>
      </rPr>
      <t>W912DW26RA001</t>
    </r>
    <r>
      <rPr>
        <sz val="8"/>
        <color rgb="FF333333"/>
        <rFont val="Open Sans"/>
        <family val="2"/>
      </rPr>
      <t xml:space="preserve"> Albeni Falls, Intake Gate, AFD</t>
    </r>
  </si>
  <si>
    <r>
      <t xml:space="preserve">W912DW25R16K4 </t>
    </r>
    <r>
      <rPr>
        <sz val="8"/>
        <color rgb="FF333333"/>
        <rFont val="Open Sans"/>
        <family val="2"/>
      </rPr>
      <t>Repair HVAC &amp; Add Chiller Bldg 9690</t>
    </r>
  </si>
  <si>
    <t>Tacoma Harbor Sediment Sampling Lab Svcs</t>
  </si>
  <si>
    <r>
      <rPr>
        <b/>
        <sz val="8"/>
        <color rgb="FF333333"/>
        <rFont val="Open Sans"/>
        <family val="2"/>
      </rPr>
      <t>W912DW-25-B-0009</t>
    </r>
    <r>
      <rPr>
        <sz val="8"/>
        <color rgb="FF333333"/>
        <rFont val="Open Sans"/>
        <family val="2"/>
      </rPr>
      <t xml:space="preserve"> Greys Harbor North Jetty Repair </t>
    </r>
  </si>
  <si>
    <r>
      <rPr>
        <b/>
        <sz val="8"/>
        <color rgb="FF333333"/>
        <rFont val="Open Sans"/>
        <family val="2"/>
      </rPr>
      <t>W912DW-25-R-0008</t>
    </r>
    <r>
      <rPr>
        <sz val="8"/>
        <color rgb="FF333333"/>
        <rFont val="Open Sans"/>
        <family val="2"/>
      </rPr>
      <t xml:space="preserve"> Formosa Mine Superfund Remedial Action</t>
    </r>
  </si>
  <si>
    <r>
      <rPr>
        <b/>
        <sz val="8"/>
        <color rgb="FF333333"/>
        <rFont val="Open Sans"/>
        <family val="2"/>
      </rPr>
      <t>W912DW-25-R-A003</t>
    </r>
    <r>
      <rPr>
        <sz val="8"/>
        <color rgb="FF333333"/>
        <rFont val="Open Sans"/>
        <family val="2"/>
      </rPr>
      <t xml:space="preserve"> JBLM Mutli-Disc. Maintenance, Repair, Minor Construction and Incidental Design Single Award Task Order (SATOC)</t>
    </r>
  </si>
  <si>
    <r>
      <rPr>
        <b/>
        <sz val="8"/>
        <color rgb="FF333333"/>
        <rFont val="Open Sans"/>
        <family val="2"/>
      </rPr>
      <t>W912DW-25-B-0001</t>
    </r>
    <r>
      <rPr>
        <sz val="8"/>
        <color rgb="FF333333"/>
        <rFont val="Open Sans"/>
        <family val="2"/>
      </rPr>
      <t xml:space="preserve"> Willapa Maintenance Dredging</t>
    </r>
  </si>
  <si>
    <r>
      <rPr>
        <b/>
        <sz val="8"/>
        <color rgb="FF333333"/>
        <rFont val="Open Sans"/>
        <family val="2"/>
      </rPr>
      <t>W912DW-25-R-11TP</t>
    </r>
    <r>
      <rPr>
        <sz val="8"/>
        <color rgb="FF333333"/>
        <rFont val="Open Sans"/>
        <family val="2"/>
      </rPr>
      <t xml:space="preserve"> Geotechnical Services IDIQ </t>
    </r>
  </si>
  <si>
    <r>
      <rPr>
        <b/>
        <sz val="8"/>
        <color rgb="FF333333"/>
        <rFont val="Open Sans"/>
        <family val="2"/>
      </rPr>
      <t>W912DW-25-R-0018</t>
    </r>
    <r>
      <rPr>
        <sz val="8"/>
        <color rgb="FF333333"/>
        <rFont val="Open Sans"/>
        <family val="2"/>
      </rPr>
      <t xml:space="preserve"> Lake Washington Ship Canal Small Lock Emergency Closure System</t>
    </r>
  </si>
  <si>
    <r>
      <rPr>
        <b/>
        <sz val="8"/>
        <color rgb="FF333333"/>
        <rFont val="Open Sans"/>
        <family val="2"/>
      </rPr>
      <t>W912DW-25-R-0029</t>
    </r>
    <r>
      <rPr>
        <sz val="8"/>
        <color rgb="FF333333"/>
        <rFont val="Open Sans"/>
        <family val="2"/>
      </rPr>
      <t xml:space="preserve"> MMD Bridge Pier Repair</t>
    </r>
  </si>
  <si>
    <r>
      <rPr>
        <b/>
        <sz val="8"/>
        <color rgb="FF333333"/>
        <rFont val="Open Sans"/>
        <family val="2"/>
      </rPr>
      <t>W912DW25R14H9</t>
    </r>
    <r>
      <rPr>
        <sz val="8"/>
        <color rgb="FF333333"/>
        <rFont val="Open Sans"/>
        <family val="2"/>
      </rPr>
      <t xml:space="preserve"> Secure Ops Facility</t>
    </r>
  </si>
  <si>
    <r>
      <rPr>
        <b/>
        <sz val="8"/>
        <color rgb="FF333333"/>
        <rFont val="Open Sans"/>
        <family val="2"/>
      </rPr>
      <t>W912DW-25-R-16DL</t>
    </r>
    <r>
      <rPr>
        <sz val="8"/>
        <color rgb="FF333333"/>
        <rFont val="Open Sans"/>
        <family val="2"/>
      </rPr>
      <t xml:space="preserve"> Army PFAS Response and Sampling Tool</t>
    </r>
  </si>
  <si>
    <r>
      <rPr>
        <b/>
        <sz val="8"/>
        <color rgb="FF333333"/>
        <rFont val="Open Sans"/>
        <family val="2"/>
      </rPr>
      <t>W912DW-25-R-1002</t>
    </r>
    <r>
      <rPr>
        <sz val="8"/>
        <color rgb="FF333333"/>
        <rFont val="Open Sans"/>
        <family val="2"/>
      </rPr>
      <t xml:space="preserve"> Child Development Center- Design Build</t>
    </r>
  </si>
  <si>
    <r>
      <rPr>
        <b/>
        <sz val="8"/>
        <color rgb="FF333333"/>
        <rFont val="Open Sans"/>
        <family val="2"/>
      </rPr>
      <t>W912DW-25-R-147Y</t>
    </r>
    <r>
      <rPr>
        <sz val="8"/>
        <color rgb="FF333333"/>
        <rFont val="Open Sans"/>
        <family val="2"/>
      </rPr>
      <t xml:space="preserve"> Decentralize Heating Plan</t>
    </r>
  </si>
  <si>
    <r>
      <rPr>
        <b/>
        <sz val="8"/>
        <color rgb="FF333333"/>
        <rFont val="Open Sans"/>
        <family val="2"/>
      </rPr>
      <t>W912DW-25-R-13LL</t>
    </r>
    <r>
      <rPr>
        <sz val="8"/>
        <color rgb="FF333333"/>
        <rFont val="Open Sans"/>
        <family val="2"/>
      </rPr>
      <t xml:space="preserve"> Air National Guard - Special Tactics Complex</t>
    </r>
  </si>
  <si>
    <r>
      <rPr>
        <b/>
        <sz val="8"/>
        <color rgb="FF333333"/>
        <rFont val="Open Sans"/>
        <family val="2"/>
      </rPr>
      <t>W912DW-25-R-A012</t>
    </r>
    <r>
      <rPr>
        <sz val="8"/>
        <color rgb="FF333333"/>
        <rFont val="Open Sans"/>
        <family val="2"/>
      </rPr>
      <t xml:space="preserve"> Air Force - Grandview Gate UMMC</t>
    </r>
  </si>
  <si>
    <r>
      <rPr>
        <b/>
        <sz val="8"/>
        <color rgb="FF333333"/>
        <rFont val="Open Sans"/>
        <family val="2"/>
      </rPr>
      <t>W912DW-25-Q-A014</t>
    </r>
    <r>
      <rPr>
        <sz val="8"/>
        <color rgb="FF333333"/>
        <rFont val="Open Sans"/>
        <family val="2"/>
      </rPr>
      <t xml:space="preserve"> Maintenance/Repair of WWII Era Wood and Relocatable Facilities</t>
    </r>
  </si>
  <si>
    <r>
      <rPr>
        <b/>
        <sz val="8"/>
        <color rgb="FF333333"/>
        <rFont val="Open Sans"/>
        <family val="2"/>
      </rPr>
      <t>W912DW-25-R-0014</t>
    </r>
    <r>
      <rPr>
        <sz val="8"/>
        <color rgb="FF333333"/>
        <rFont val="Open Sans"/>
        <family val="2"/>
      </rPr>
      <t xml:space="preserve"> VAAL Ph2B Bldg. 201 Construction</t>
    </r>
  </si>
  <si>
    <r>
      <rPr>
        <b/>
        <sz val="8"/>
        <color rgb="FF333333"/>
        <rFont val="Open Sans"/>
        <family val="2"/>
      </rPr>
      <t>W912DW-25-B-0008</t>
    </r>
    <r>
      <rPr>
        <sz val="8"/>
        <color rgb="FF333333"/>
        <rFont val="Open Sans"/>
        <family val="2"/>
      </rPr>
      <t xml:space="preserve"> Everette Hydraulic Dredging</t>
    </r>
  </si>
  <si>
    <r>
      <rPr>
        <b/>
        <sz val="8"/>
        <color rgb="FF333333"/>
        <rFont val="Open Sans"/>
        <family val="2"/>
      </rPr>
      <t>W912DW-25-B-17HG</t>
    </r>
    <r>
      <rPr>
        <sz val="8"/>
        <color rgb="FF333333"/>
        <rFont val="Open Sans"/>
        <family val="2"/>
      </rPr>
      <t xml:space="preserve"> Repair GHOST DFAC</t>
    </r>
  </si>
  <si>
    <r>
      <rPr>
        <b/>
        <sz val="8"/>
        <color rgb="FF333333"/>
        <rFont val="Open Sans"/>
        <family val="2"/>
      </rPr>
      <t>W912DW-25-R-0026</t>
    </r>
    <r>
      <rPr>
        <sz val="8"/>
        <color rgb="FF333333"/>
        <rFont val="Open Sans"/>
        <family val="2"/>
      </rPr>
      <t xml:space="preserve"> JBLM Multi-Domain Task Force (MDTF) Bldgs 3218 and 3219</t>
    </r>
  </si>
  <si>
    <r>
      <rPr>
        <b/>
        <sz val="8"/>
        <color rgb="FF333333"/>
        <rFont val="Open Sans"/>
        <family val="2"/>
      </rPr>
      <t>W912DW-25-R-0023</t>
    </r>
    <r>
      <rPr>
        <sz val="8"/>
        <color rgb="FF333333"/>
        <rFont val="Open Sans"/>
        <family val="2"/>
      </rPr>
      <t xml:space="preserve"> Multi-Domain Task Force (MDTF) Bldgs 3223  and 3224</t>
    </r>
  </si>
  <si>
    <r>
      <rPr>
        <b/>
        <sz val="8"/>
        <color rgb="FF333333"/>
        <rFont val="Open Sans"/>
        <family val="2"/>
      </rPr>
      <t>W912DW-25-R-0002</t>
    </r>
    <r>
      <rPr>
        <sz val="8"/>
        <color rgb="FF333333"/>
        <rFont val="Open Sans"/>
        <family val="2"/>
      </rPr>
      <t xml:space="preserve"> Multi-Domain Task Force (MDTF) Bldgs 3221 and 3222</t>
    </r>
  </si>
  <si>
    <r>
      <rPr>
        <b/>
        <sz val="8"/>
        <color rgb="FF333333"/>
        <rFont val="Open Sans"/>
        <family val="2"/>
      </rPr>
      <t>W912DW-25-R-A001</t>
    </r>
    <r>
      <rPr>
        <sz val="8"/>
        <color rgb="FF333333"/>
        <rFont val="Open Sans"/>
        <family val="2"/>
      </rPr>
      <t xml:space="preserve"> Chief Joseph Dam Upstream Monolith Joint Sealant</t>
    </r>
  </si>
  <si>
    <r>
      <rPr>
        <b/>
        <sz val="8"/>
        <color rgb="FF333333"/>
        <rFont val="Open Sans"/>
        <family val="2"/>
      </rPr>
      <t>W912DW-25-R-116J</t>
    </r>
    <r>
      <rPr>
        <sz val="8"/>
        <color rgb="FF333333"/>
        <rFont val="Open Sans"/>
        <family val="2"/>
      </rPr>
      <t xml:space="preserve"> Construction MATOC</t>
    </r>
  </si>
  <si>
    <r>
      <rPr>
        <b/>
        <sz val="8"/>
        <color rgb="FF333333"/>
        <rFont val="Open Sans"/>
        <family val="2"/>
      </rPr>
      <t>W912DW-25-R-10D4</t>
    </r>
    <r>
      <rPr>
        <sz val="8"/>
        <color rgb="FF333333"/>
        <rFont val="Open Sans"/>
        <family val="2"/>
      </rPr>
      <t xml:space="preserve"> Remedial Investigation JBLM/YTC Orphan Sites</t>
    </r>
  </si>
  <si>
    <r>
      <rPr>
        <b/>
        <sz val="8"/>
        <color rgb="FF333333"/>
        <rFont val="Open Sans"/>
        <family val="2"/>
      </rPr>
      <t>W912DW-25-R-0ZX6</t>
    </r>
    <r>
      <rPr>
        <sz val="8"/>
        <color rgb="FF333333"/>
        <rFont val="Open Sans"/>
        <family val="2"/>
      </rPr>
      <t xml:space="preserve"> Yakima Training Center Environmental Quality Services</t>
    </r>
  </si>
  <si>
    <r>
      <rPr>
        <b/>
        <sz val="8"/>
        <color rgb="FF333333"/>
        <rFont val="Open Sans"/>
        <family val="2"/>
      </rPr>
      <t>W912DW-25-R-0ZPQ</t>
    </r>
    <r>
      <rPr>
        <sz val="8"/>
        <color rgb="FF333333"/>
        <rFont val="Open Sans"/>
        <family val="2"/>
      </rPr>
      <t xml:space="preserve"> IHS Makah Sewer Outfall</t>
    </r>
  </si>
  <si>
    <r>
      <rPr>
        <b/>
        <sz val="8"/>
        <color rgb="FF333333"/>
        <rFont val="Open Sans"/>
        <family val="2"/>
      </rPr>
      <t>W912DW-26-R-A002</t>
    </r>
    <r>
      <rPr>
        <sz val="8"/>
        <color rgb="FF333333"/>
        <rFont val="Open Sans"/>
        <family val="2"/>
      </rPr>
      <t xml:space="preserve"> Duckabush Estuary Restoration </t>
    </r>
  </si>
  <si>
    <r>
      <rPr>
        <b/>
        <sz val="8"/>
        <color rgb="FF333333"/>
        <rFont val="Open Sans"/>
        <family val="2"/>
      </rPr>
      <t>W912DW-25-R-0004</t>
    </r>
    <r>
      <rPr>
        <sz val="8"/>
        <color rgb="FF333333"/>
        <rFont val="Open Sans"/>
        <family val="2"/>
      </rPr>
      <t xml:space="preserve"> Unaccompanied Enlisted Personnel Housing (UEPH) Barracks Construction </t>
    </r>
  </si>
  <si>
    <r>
      <rPr>
        <b/>
        <sz val="8"/>
        <color rgb="FF333333"/>
        <rFont val="Open Sans"/>
        <family val="2"/>
      </rPr>
      <t>W912DW-24-R-0020</t>
    </r>
    <r>
      <rPr>
        <sz val="8"/>
        <color rgb="FF333333"/>
        <rFont val="Open Sans"/>
        <family val="2"/>
      </rPr>
      <t xml:space="preserve"> AFD Fish Passage Facility </t>
    </r>
  </si>
  <si>
    <r>
      <rPr>
        <b/>
        <sz val="8"/>
        <color rgb="FF333333"/>
        <rFont val="Open Sans"/>
        <family val="2"/>
      </rPr>
      <t>W912DW-25-R-0YF0</t>
    </r>
    <r>
      <rPr>
        <sz val="8"/>
        <color rgb="FF333333"/>
        <rFont val="Open Sans"/>
        <family val="2"/>
      </rPr>
      <t xml:space="preserve"> SOF Tactical Equipment Maintenance Facility</t>
    </r>
  </si>
  <si>
    <r>
      <rPr>
        <b/>
        <sz val="8"/>
        <color rgb="FF333333"/>
        <rFont val="Open Sans"/>
        <family val="2"/>
      </rPr>
      <t>W912DW-25-Q-A008</t>
    </r>
    <r>
      <rPr>
        <sz val="8"/>
        <color rgb="FF333333"/>
        <rFont val="Open Sans"/>
        <family val="2"/>
      </rPr>
      <t xml:space="preserve"> Albeni Falls Dam Modulating Valve Temp Controller</t>
    </r>
  </si>
  <si>
    <r>
      <rPr>
        <b/>
        <sz val="8"/>
        <color rgb="FF333333"/>
        <rFont val="Open Sans"/>
        <family val="2"/>
      </rPr>
      <t>W912DW-25-B-0002</t>
    </r>
    <r>
      <rPr>
        <sz val="8"/>
        <color rgb="FF333333"/>
        <rFont val="Open Sans"/>
        <family val="2"/>
      </rPr>
      <t xml:space="preserve"> McGlinn Island Jetty Interim Repair</t>
    </r>
  </si>
  <si>
    <t>Rp HVAC &amp; Flooring J1179 Pax Terminal</t>
  </si>
  <si>
    <r>
      <rPr>
        <b/>
        <sz val="8"/>
        <color rgb="FF333333"/>
        <rFont val="Open Sans"/>
        <family val="2"/>
      </rPr>
      <t>W912DW25R0031</t>
    </r>
    <r>
      <rPr>
        <sz val="8"/>
        <color rgb="FF333333"/>
        <rFont val="Open Sans"/>
        <family val="2"/>
      </rPr>
      <t xml:space="preserve"> DLA - Tucson AZ-  Warehouse Reno</t>
    </r>
  </si>
  <si>
    <r>
      <rPr>
        <b/>
        <sz val="8"/>
        <color rgb="FF333333"/>
        <rFont val="Open Sans"/>
        <family val="2"/>
      </rPr>
      <t>W912DW-25-Q-0029</t>
    </r>
    <r>
      <rPr>
        <sz val="8"/>
        <color rgb="FF333333"/>
        <rFont val="Open Sans"/>
        <family val="2"/>
      </rPr>
      <t xml:space="preserve"> PSTW Debris Removal</t>
    </r>
  </si>
  <si>
    <r>
      <rPr>
        <b/>
        <sz val="8"/>
        <color rgb="FF333333"/>
        <rFont val="Open Sans"/>
        <family val="2"/>
      </rPr>
      <t>W912DW-25-R-0028</t>
    </r>
    <r>
      <rPr>
        <sz val="8"/>
        <color rgb="FF333333"/>
        <rFont val="Open Sans"/>
        <family val="2"/>
      </rPr>
      <t xml:space="preserve"> Albeni Falls Spillway Gate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</si>
</sst>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[$-409]mmm\-yy;@"/>
    <numFmt numFmtId="167" formatCode="0.0%"/>
  </numFmts>
  <fonts count="2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Gisha"/>
      <family val="2"/>
      <charset val="177"/>
    </font>
    <font>
      <sz val="11"/>
      <name val="Gisha"/>
      <family val="2"/>
      <charset val="177"/>
    </font>
    <font>
      <b/>
      <sz val="11"/>
      <color theme="1"/>
      <name val="Gisha"/>
      <family val="2"/>
      <charset val="177"/>
    </font>
    <font>
      <b/>
      <sz val="11"/>
      <color rgb="FF000000"/>
      <name val="Gisha"/>
      <family val="2"/>
      <charset val="177"/>
    </font>
    <font>
      <b/>
      <sz val="11"/>
      <name val="Gisha"/>
      <family val="2"/>
      <charset val="177"/>
    </font>
    <font>
      <sz val="11"/>
      <color rgb="FF333333"/>
      <name val="Gisha"/>
      <family val="2"/>
      <charset val="177"/>
    </font>
    <font>
      <b/>
      <sz val="11"/>
      <color rgb="FF333333"/>
      <name val="Gisha"/>
      <family val="2"/>
      <charset val="177"/>
    </font>
    <font>
      <sz val="11"/>
      <color rgb="FFFF0000"/>
      <name val="Gisha"/>
      <family val="2"/>
      <charset val="177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333333"/>
      <name val="Open Sans"/>
      <family val="2"/>
    </font>
    <font>
      <b/>
      <sz val="8"/>
      <color rgb="FF333333"/>
      <name val="Inherit"/>
    </font>
    <font>
      <sz val="8"/>
      <color theme="1"/>
      <name val="Open Sans"/>
      <family val="2"/>
    </font>
    <font>
      <b/>
      <sz val="8"/>
      <color rgb="FF333333"/>
      <name val="Open Sans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lightGrid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49694"/>
      </left>
      <right style="thin">
        <color rgb="FF949694"/>
      </right>
      <top style="thin">
        <color rgb="FF949694"/>
      </top>
      <bottom style="thin">
        <color rgb="FF949694"/>
      </bottom>
      <diagonal/>
    </border>
  </borders>
  <cellStyleXfs count="7">
    <xf numFmtId="0" fontId="0" fillId="0" borderId="0"/>
    <xf numFmtId="0" fontId="3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1" fillId="0" borderId="0"/>
    <xf numFmtId="9" fontId="2" fillId="0" borderId="0" applyFont="0" applyFill="0" applyBorder="0" applyAlignment="0" applyProtection="0"/>
  </cellStyleXfs>
  <cellXfs count="124">
    <xf numFmtId="0" fontId="0" fillId="0" borderId="0" xfId="0"/>
    <xf numFmtId="0" fontId="6" fillId="0" borderId="0" xfId="0" applyFont="1" applyAlignment="1">
      <alignment vertical="center"/>
    </xf>
    <xf numFmtId="164" fontId="5" fillId="2" borderId="13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3" xfId="0" applyFont="1" applyFill="1" applyBorder="1" applyAlignment="1">
      <alignment vertical="center"/>
    </xf>
    <xf numFmtId="10" fontId="5" fillId="4" borderId="1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10" fontId="5" fillId="5" borderId="1" xfId="0" applyNumberFormat="1" applyFont="1" applyFill="1" applyBorder="1" applyAlignment="1">
      <alignment vertical="center"/>
    </xf>
    <xf numFmtId="10" fontId="7" fillId="7" borderId="6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6" fontId="6" fillId="2" borderId="0" xfId="0" applyNumberFormat="1" applyFont="1" applyFill="1" applyAlignment="1">
      <alignment vertical="center"/>
    </xf>
    <xf numFmtId="0" fontId="5" fillId="2" borderId="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6" borderId="4" xfId="0" applyFont="1" applyFill="1" applyBorder="1" applyAlignment="1">
      <alignment vertical="center"/>
    </xf>
    <xf numFmtId="0" fontId="8" fillId="8" borderId="12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10" fontId="5" fillId="5" borderId="2" xfId="0" applyNumberFormat="1" applyFont="1" applyFill="1" applyBorder="1" applyAlignment="1">
      <alignment vertical="center"/>
    </xf>
    <xf numFmtId="164" fontId="7" fillId="9" borderId="2" xfId="0" applyNumberFormat="1" applyFont="1" applyFill="1" applyBorder="1" applyAlignment="1">
      <alignment vertical="center"/>
    </xf>
    <xf numFmtId="164" fontId="7" fillId="7" borderId="6" xfId="0" applyNumberFormat="1" applyFont="1" applyFill="1" applyBorder="1" applyAlignment="1">
      <alignment vertical="center"/>
    </xf>
    <xf numFmtId="0" fontId="8" fillId="9" borderId="1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0" fontId="7" fillId="10" borderId="14" xfId="0" applyNumberFormat="1" applyFont="1" applyFill="1" applyBorder="1" applyAlignment="1">
      <alignment vertical="center"/>
    </xf>
    <xf numFmtId="44" fontId="6" fillId="0" borderId="0" xfId="2" applyFont="1" applyAlignment="1">
      <alignment vertical="center"/>
    </xf>
    <xf numFmtId="0" fontId="9" fillId="4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164" fontId="7" fillId="7" borderId="13" xfId="0" applyNumberFormat="1" applyFont="1" applyFill="1" applyBorder="1" applyAlignment="1">
      <alignment vertical="center"/>
    </xf>
    <xf numFmtId="164" fontId="7" fillId="7" borderId="10" xfId="0" applyNumberFormat="1" applyFont="1" applyFill="1" applyBorder="1"/>
    <xf numFmtId="10" fontId="5" fillId="5" borderId="2" xfId="6" applyNumberFormat="1" applyFont="1" applyFill="1" applyBorder="1" applyAlignment="1">
      <alignment vertical="center"/>
    </xf>
    <xf numFmtId="10" fontId="6" fillId="4" borderId="0" xfId="0" applyNumberFormat="1" applyFont="1" applyFill="1" applyAlignment="1">
      <alignment vertical="center"/>
    </xf>
    <xf numFmtId="10" fontId="7" fillId="7" borderId="0" xfId="0" applyNumberFormat="1" applyFont="1" applyFill="1" applyAlignment="1">
      <alignment vertical="center"/>
    </xf>
    <xf numFmtId="0" fontId="0" fillId="0" borderId="1" xfId="0" applyBorder="1"/>
    <xf numFmtId="0" fontId="10" fillId="0" borderId="1" xfId="0" applyFont="1" applyBorder="1"/>
    <xf numFmtId="44" fontId="10" fillId="2" borderId="1" xfId="2" applyFont="1" applyFill="1" applyBorder="1" applyAlignment="1"/>
    <xf numFmtId="44" fontId="11" fillId="0" borderId="1" xfId="2" applyFont="1" applyBorder="1" applyAlignment="1"/>
    <xf numFmtId="0" fontId="10" fillId="0" borderId="1" xfId="0" applyFont="1" applyBorder="1" applyAlignment="1">
      <alignment wrapText="1"/>
    </xf>
    <xf numFmtId="10" fontId="11" fillId="0" borderId="1" xfId="6" applyNumberFormat="1" applyFont="1" applyBorder="1" applyAlignment="1"/>
    <xf numFmtId="10" fontId="11" fillId="2" borderId="1" xfId="6" applyNumberFormat="1" applyFont="1" applyFill="1" applyBorder="1" applyAlignment="1"/>
    <xf numFmtId="9" fontId="11" fillId="0" borderId="1" xfId="6" applyFont="1" applyBorder="1" applyAlignment="1"/>
    <xf numFmtId="44" fontId="12" fillId="2" borderId="1" xfId="2" applyFont="1" applyFill="1" applyBorder="1" applyAlignment="1"/>
    <xf numFmtId="167" fontId="11" fillId="0" borderId="1" xfId="6" applyNumberFormat="1" applyFont="1" applyBorder="1" applyAlignment="1"/>
    <xf numFmtId="9" fontId="11" fillId="2" borderId="1" xfId="6" applyFont="1" applyFill="1" applyBorder="1" applyAlignment="1"/>
    <xf numFmtId="44" fontId="13" fillId="2" borderId="1" xfId="2" applyFont="1" applyFill="1" applyBorder="1" applyAlignment="1"/>
    <xf numFmtId="167" fontId="14" fillId="14" borderId="1" xfId="6" applyNumberFormat="1" applyFont="1" applyFill="1" applyBorder="1" applyAlignment="1"/>
    <xf numFmtId="9" fontId="14" fillId="14" borderId="1" xfId="6" applyFont="1" applyFill="1" applyBorder="1" applyAlignment="1"/>
    <xf numFmtId="9" fontId="14" fillId="17" borderId="1" xfId="6" applyFont="1" applyFill="1" applyBorder="1" applyAlignment="1"/>
    <xf numFmtId="0" fontId="12" fillId="14" borderId="1" xfId="0" applyFont="1" applyFill="1" applyBorder="1"/>
    <xf numFmtId="44" fontId="10" fillId="0" borderId="1" xfId="0" applyNumberFormat="1" applyFont="1" applyBorder="1"/>
    <xf numFmtId="167" fontId="14" fillId="0" borderId="1" xfId="6" applyNumberFormat="1" applyFont="1" applyBorder="1" applyAlignment="1"/>
    <xf numFmtId="9" fontId="14" fillId="0" borderId="1" xfId="6" applyFont="1" applyBorder="1" applyAlignment="1"/>
    <xf numFmtId="9" fontId="11" fillId="11" borderId="1" xfId="6" applyFont="1" applyFill="1" applyBorder="1" applyAlignment="1"/>
    <xf numFmtId="0" fontId="12" fillId="0" borderId="1" xfId="0" applyFont="1" applyBorder="1"/>
    <xf numFmtId="0" fontId="15" fillId="11" borderId="1" xfId="0" applyFont="1" applyFill="1" applyBorder="1"/>
    <xf numFmtId="164" fontId="15" fillId="11" borderId="1" xfId="0" applyNumberFormat="1" applyFont="1" applyFill="1" applyBorder="1"/>
    <xf numFmtId="165" fontId="15" fillId="11" borderId="1" xfId="0" applyNumberFormat="1" applyFont="1" applyFill="1" applyBorder="1"/>
    <xf numFmtId="44" fontId="16" fillId="17" borderId="1" xfId="2" applyFont="1" applyFill="1" applyBorder="1" applyAlignment="1">
      <alignment wrapText="1"/>
    </xf>
    <xf numFmtId="44" fontId="14" fillId="0" borderId="1" xfId="2" applyFont="1" applyBorder="1" applyAlignment="1"/>
    <xf numFmtId="44" fontId="14" fillId="17" borderId="1" xfId="2" applyFont="1" applyFill="1" applyBorder="1" applyAlignment="1"/>
    <xf numFmtId="44" fontId="14" fillId="0" borderId="1" xfId="2" applyFont="1" applyFill="1" applyBorder="1" applyAlignment="1"/>
    <xf numFmtId="0" fontId="16" fillId="11" borderId="1" xfId="0" applyFont="1" applyFill="1" applyBorder="1"/>
    <xf numFmtId="49" fontId="17" fillId="11" borderId="1" xfId="0" applyNumberFormat="1" applyFont="1" applyFill="1" applyBorder="1" applyAlignment="1">
      <alignment wrapText="1"/>
    </xf>
    <xf numFmtId="49" fontId="15" fillId="11" borderId="1" xfId="0" applyNumberFormat="1" applyFont="1" applyFill="1" applyBorder="1"/>
    <xf numFmtId="0" fontId="11" fillId="16" borderId="1" xfId="0" applyFont="1" applyFill="1" applyBorder="1"/>
    <xf numFmtId="44" fontId="11" fillId="16" borderId="1" xfId="2" applyFont="1" applyFill="1" applyBorder="1" applyAlignment="1">
      <alignment wrapText="1"/>
    </xf>
    <xf numFmtId="44" fontId="11" fillId="16" borderId="1" xfId="2" applyFont="1" applyFill="1" applyBorder="1" applyAlignment="1"/>
    <xf numFmtId="44" fontId="11" fillId="15" borderId="1" xfId="2" applyFont="1" applyFill="1" applyBorder="1" applyAlignment="1"/>
    <xf numFmtId="49" fontId="11" fillId="16" borderId="1" xfId="0" applyNumberFormat="1" applyFont="1" applyFill="1" applyBorder="1"/>
    <xf numFmtId="49" fontId="11" fillId="16" borderId="1" xfId="0" applyNumberFormat="1" applyFont="1" applyFill="1" applyBorder="1" applyAlignment="1">
      <alignment wrapText="1"/>
    </xf>
    <xf numFmtId="0" fontId="11" fillId="0" borderId="1" xfId="0" applyFont="1" applyBorder="1"/>
    <xf numFmtId="44" fontId="11" fillId="0" borderId="1" xfId="2" applyFont="1" applyFill="1" applyBorder="1" applyAlignment="1">
      <alignment wrapText="1"/>
    </xf>
    <xf numFmtId="44" fontId="11" fillId="0" borderId="1" xfId="2" applyFont="1" applyFill="1" applyBorder="1" applyAlignment="1"/>
    <xf numFmtId="49" fontId="11" fillId="0" borderId="1" xfId="0" applyNumberFormat="1" applyFont="1" applyBorder="1"/>
    <xf numFmtId="49" fontId="11" fillId="0" borderId="1" xfId="0" applyNumberFormat="1" applyFont="1" applyBorder="1" applyAlignment="1">
      <alignment wrapText="1"/>
    </xf>
    <xf numFmtId="0" fontId="11" fillId="17" borderId="1" xfId="0" applyFont="1" applyFill="1" applyBorder="1"/>
    <xf numFmtId="44" fontId="11" fillId="17" borderId="1" xfId="2" applyFont="1" applyFill="1" applyBorder="1" applyAlignment="1">
      <alignment wrapText="1"/>
    </xf>
    <xf numFmtId="44" fontId="11" fillId="17" borderId="1" xfId="2" applyFont="1" applyFill="1" applyBorder="1" applyAlignment="1"/>
    <xf numFmtId="44" fontId="11" fillId="2" borderId="1" xfId="2" applyFont="1" applyFill="1" applyBorder="1" applyAlignment="1"/>
    <xf numFmtId="49" fontId="11" fillId="17" borderId="1" xfId="0" applyNumberFormat="1" applyFont="1" applyFill="1" applyBorder="1"/>
    <xf numFmtId="49" fontId="11" fillId="17" borderId="1" xfId="0" applyNumberFormat="1" applyFont="1" applyFill="1" applyBorder="1" applyAlignment="1">
      <alignment wrapText="1"/>
    </xf>
    <xf numFmtId="0" fontId="11" fillId="11" borderId="1" xfId="0" applyFont="1" applyFill="1" applyBorder="1"/>
    <xf numFmtId="44" fontId="11" fillId="11" borderId="1" xfId="2" applyFont="1" applyFill="1" applyBorder="1" applyAlignment="1">
      <alignment wrapText="1"/>
    </xf>
    <xf numFmtId="49" fontId="11" fillId="13" borderId="1" xfId="0" applyNumberFormat="1" applyFont="1" applyFill="1" applyBorder="1" applyAlignment="1">
      <alignment wrapText="1"/>
    </xf>
    <xf numFmtId="49" fontId="11" fillId="11" borderId="1" xfId="0" applyNumberFormat="1" applyFont="1" applyFill="1" applyBorder="1" applyAlignment="1">
      <alignment wrapText="1"/>
    </xf>
    <xf numFmtId="49" fontId="11" fillId="11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11" fillId="17" borderId="1" xfId="0" applyFont="1" applyFill="1" applyBorder="1" applyAlignment="1">
      <alignment wrapText="1"/>
    </xf>
    <xf numFmtId="44" fontId="13" fillId="12" borderId="1" xfId="2" applyFont="1" applyFill="1" applyBorder="1" applyAlignment="1">
      <alignment wrapText="1"/>
    </xf>
    <xf numFmtId="44" fontId="14" fillId="12" borderId="1" xfId="2" applyFont="1" applyFill="1" applyBorder="1" applyAlignment="1">
      <alignment wrapText="1"/>
    </xf>
    <xf numFmtId="49" fontId="13" fillId="12" borderId="1" xfId="0" applyNumberFormat="1" applyFont="1" applyFill="1" applyBorder="1" applyAlignment="1">
      <alignment wrapText="1"/>
    </xf>
    <xf numFmtId="7" fontId="7" fillId="7" borderId="6" xfId="2" applyNumberFormat="1" applyFont="1" applyFill="1" applyBorder="1" applyAlignment="1">
      <alignment vertical="center"/>
    </xf>
    <xf numFmtId="0" fontId="22" fillId="18" borderId="1" xfId="0" applyFont="1" applyFill="1" applyBorder="1" applyAlignment="1">
      <alignment vertical="center" wrapText="1"/>
    </xf>
    <xf numFmtId="0" fontId="0" fillId="0" borderId="26" xfId="0" applyBorder="1"/>
    <xf numFmtId="0" fontId="23" fillId="18" borderId="24" xfId="0" applyFont="1" applyFill="1" applyBorder="1" applyAlignment="1">
      <alignment vertical="center" wrapText="1"/>
    </xf>
    <xf numFmtId="0" fontId="23" fillId="18" borderId="23" xfId="0" applyFont="1" applyFill="1" applyBorder="1" applyAlignment="1">
      <alignment vertical="center" wrapText="1"/>
    </xf>
    <xf numFmtId="0" fontId="22" fillId="18" borderId="6" xfId="0" applyFont="1" applyFill="1" applyBorder="1" applyAlignment="1">
      <alignment vertical="center" wrapText="1"/>
    </xf>
    <xf numFmtId="0" fontId="23" fillId="18" borderId="25" xfId="0" applyFont="1" applyFill="1" applyBorder="1" applyAlignment="1">
      <alignment horizontal="center" vertical="center" wrapText="1"/>
    </xf>
    <xf numFmtId="0" fontId="22" fillId="18" borderId="2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4" fillId="0" borderId="26" xfId="0" applyFont="1" applyBorder="1"/>
    <xf numFmtId="0" fontId="24" fillId="0" borderId="1" xfId="0" applyFont="1" applyBorder="1"/>
    <xf numFmtId="0" fontId="25" fillId="18" borderId="1" xfId="0" applyFont="1" applyFill="1" applyBorder="1" applyAlignment="1">
      <alignment vertical="center" wrapText="1"/>
    </xf>
    <xf numFmtId="0" fontId="22" fillId="18" borderId="28" xfId="0" applyFont="1" applyFill="1" applyBorder="1" applyAlignment="1">
      <alignment vertical="center" wrapText="1"/>
    </xf>
    <xf numFmtId="0" fontId="9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49" fontId="13" fillId="11" borderId="1" xfId="0" applyNumberFormat="1" applyFont="1" applyFill="1" applyBorder="1"/>
    <xf numFmtId="44" fontId="13" fillId="11" borderId="1" xfId="2" applyFont="1" applyFill="1" applyBorder="1" applyAlignment="1"/>
  </cellXfs>
  <cellStyles count="7">
    <cellStyle name="Currency" xfId="2" builtinId="4"/>
    <cellStyle name="Currency 2" xfId="4" xr:uid="{00000000-0005-0000-0000-000001000000}"/>
    <cellStyle name="Currency 3" xfId="3" xr:uid="{00000000-0005-0000-0000-000002000000}"/>
    <cellStyle name="Normal" xfId="0" builtinId="0"/>
    <cellStyle name="Normal 2" xfId="1" xr:uid="{00000000-0005-0000-0000-000004000000}"/>
    <cellStyle name="Normal 8" xfId="5" xr:uid="{00000000-0005-0000-0000-000005000000}"/>
    <cellStyle name="Percent" xfId="6" builtinId="5"/>
  </cellStyles>
  <dxfs count="0"/>
  <tableStyles count="0" defaultTableStyle="TableStyleMedium9" defaultPivotStyle="PivotStyleLight16"/>
  <colors>
    <mruColors>
      <color rgb="FF808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showGridLines="0" topLeftCell="A5" zoomScale="89" zoomScaleNormal="89" zoomScalePageLayoutView="75" workbookViewId="0">
      <selection activeCell="L9" sqref="L9:L13"/>
    </sheetView>
  </sheetViews>
  <sheetFormatPr defaultColWidth="9.21875" defaultRowHeight="13.8"/>
  <cols>
    <col min="1" max="1" width="31.6640625" style="1" bestFit="1" customWidth="1"/>
    <col min="2" max="2" width="9" style="1" bestFit="1" customWidth="1"/>
    <col min="3" max="3" width="17.88671875" style="1" bestFit="1" customWidth="1"/>
    <col min="4" max="4" width="18" style="1" bestFit="1" customWidth="1"/>
    <col min="5" max="5" width="14.109375" style="1" bestFit="1" customWidth="1"/>
    <col min="6" max="6" width="17.88671875" style="14" bestFit="1" customWidth="1"/>
    <col min="7" max="7" width="18" style="14" bestFit="1" customWidth="1"/>
    <col min="8" max="8" width="14.109375" style="1" bestFit="1" customWidth="1"/>
    <col min="9" max="9" width="18.44140625" style="14" bestFit="1" customWidth="1"/>
    <col min="10" max="10" width="19.88671875" style="14" bestFit="1" customWidth="1"/>
    <col min="11" max="11" width="18.21875" style="1" customWidth="1"/>
    <col min="12" max="12" width="24.44140625" style="1" customWidth="1"/>
    <col min="13" max="13" width="25.21875" style="1" customWidth="1"/>
    <col min="14" max="14" width="23.44140625" style="14" customWidth="1"/>
    <col min="15" max="15" width="19.77734375" style="1" customWidth="1"/>
    <col min="16" max="16384" width="9.21875" style="1"/>
  </cols>
  <sheetData>
    <row r="1" spans="1:15" ht="15.75" customHeight="1" thickBot="1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3"/>
      <c r="N1" s="1"/>
    </row>
    <row r="2" spans="1:15">
      <c r="A2" s="114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  <c r="N2" s="1"/>
    </row>
    <row r="3" spans="1:15" ht="14.4" thickBot="1">
      <c r="A3" s="117" t="s">
        <v>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9"/>
      <c r="N3" s="1"/>
    </row>
    <row r="4" spans="1:15" ht="48" customHeight="1" thickBot="1">
      <c r="A4" s="120" t="s">
        <v>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1"/>
      <c r="N4" s="1"/>
    </row>
    <row r="5" spans="1:15" ht="186" customHeight="1">
      <c r="A5" s="15"/>
      <c r="B5" s="25" t="s">
        <v>4</v>
      </c>
      <c r="C5" s="26" t="s">
        <v>5</v>
      </c>
      <c r="D5" s="21" t="s">
        <v>6</v>
      </c>
      <c r="E5" s="22" t="s">
        <v>7</v>
      </c>
      <c r="F5" s="23" t="s">
        <v>8</v>
      </c>
      <c r="G5" s="24" t="s">
        <v>9</v>
      </c>
      <c r="H5" s="22" t="s">
        <v>10</v>
      </c>
      <c r="I5" s="23" t="s">
        <v>11</v>
      </c>
      <c r="J5" s="24" t="s">
        <v>12</v>
      </c>
      <c r="K5" s="16" t="s">
        <v>13</v>
      </c>
      <c r="L5" s="16" t="s">
        <v>14</v>
      </c>
      <c r="M5" s="16" t="s">
        <v>15</v>
      </c>
      <c r="N5" s="16" t="s">
        <v>16</v>
      </c>
    </row>
    <row r="6" spans="1:15" ht="15" customHeight="1" thickBot="1">
      <c r="A6" s="17" t="s">
        <v>17</v>
      </c>
      <c r="B6" s="28"/>
      <c r="C6" s="28"/>
      <c r="D6" s="2">
        <v>1591978200</v>
      </c>
      <c r="E6" s="28"/>
      <c r="F6" s="28"/>
      <c r="G6" s="2">
        <v>2975290964</v>
      </c>
      <c r="H6" s="28"/>
      <c r="I6" s="28"/>
      <c r="J6" s="2">
        <v>3798241988</v>
      </c>
      <c r="K6" s="28"/>
      <c r="L6" s="28"/>
      <c r="M6" s="28"/>
      <c r="N6" s="28"/>
    </row>
    <row r="7" spans="1:15" ht="66.75" customHeight="1">
      <c r="A7" s="30" t="s">
        <v>18</v>
      </c>
      <c r="F7" s="1"/>
      <c r="G7" s="1"/>
      <c r="I7" s="1"/>
      <c r="J7" s="1"/>
      <c r="K7" s="27"/>
      <c r="N7" s="1"/>
    </row>
    <row r="8" spans="1:15">
      <c r="A8" s="31"/>
      <c r="B8" s="3"/>
      <c r="C8" s="3"/>
      <c r="D8" s="3"/>
      <c r="E8" s="3"/>
      <c r="F8" s="3"/>
      <c r="G8" s="4"/>
      <c r="H8" s="3"/>
      <c r="I8" s="3"/>
      <c r="J8" s="4"/>
      <c r="N8" s="1"/>
    </row>
    <row r="9" spans="1:15">
      <c r="A9" s="31" t="s">
        <v>36</v>
      </c>
      <c r="B9" s="18">
        <v>0.3</v>
      </c>
      <c r="C9" s="5">
        <f>IF(D9=0,0,(D9/$D$6))</f>
        <v>0.28933768753868616</v>
      </c>
      <c r="D9" s="19">
        <v>460619291</v>
      </c>
      <c r="E9" s="7">
        <v>0.25</v>
      </c>
      <c r="F9" s="5">
        <f>IF(G9=0,0,(G9/$G$6))</f>
        <v>0.16087971287234415</v>
      </c>
      <c r="G9" s="19">
        <v>478663956</v>
      </c>
      <c r="H9" s="7">
        <v>0.2</v>
      </c>
      <c r="I9" s="5">
        <v>0.17910000000000001</v>
      </c>
      <c r="J9" s="19">
        <v>292805997</v>
      </c>
      <c r="K9" s="20">
        <v>432102913.72000003</v>
      </c>
      <c r="L9" s="20">
        <v>2160514568.3299999</v>
      </c>
      <c r="M9" s="8">
        <f>IF(K9=0,0,(K9/L9))</f>
        <v>0.20000000002499407</v>
      </c>
      <c r="N9" s="8">
        <v>0.2</v>
      </c>
    </row>
    <row r="10" spans="1:15" ht="14.4" thickBot="1">
      <c r="A10" s="31" t="s">
        <v>32</v>
      </c>
      <c r="B10" s="18">
        <v>0.23</v>
      </c>
      <c r="C10" s="5">
        <f>IF(D10=0,0,(D10/$D$6))</f>
        <v>0.19504151250312346</v>
      </c>
      <c r="D10" s="19">
        <v>310501836</v>
      </c>
      <c r="E10" s="18">
        <v>0.28999999999999998</v>
      </c>
      <c r="F10" s="5">
        <f>IF(G10=0,0,(G10/$G$6))</f>
        <v>0.11036002460699168</v>
      </c>
      <c r="G10" s="19">
        <v>328353184</v>
      </c>
      <c r="H10" s="7">
        <v>0.28000000000000003</v>
      </c>
      <c r="I10" s="5">
        <v>0.61699999999999999</v>
      </c>
      <c r="J10" s="19">
        <v>463185638</v>
      </c>
      <c r="K10" s="20">
        <v>306793660</v>
      </c>
      <c r="L10" s="35">
        <v>661467311</v>
      </c>
      <c r="M10" s="8">
        <v>0.46</v>
      </c>
      <c r="N10" s="8">
        <v>0.42</v>
      </c>
      <c r="O10" s="29"/>
    </row>
    <row r="11" spans="1:15">
      <c r="A11" s="31" t="s">
        <v>33</v>
      </c>
      <c r="B11" s="18">
        <v>0.57699999999999996</v>
      </c>
      <c r="C11" s="38">
        <v>0.57799999999999996</v>
      </c>
      <c r="D11" s="19">
        <v>49940674</v>
      </c>
      <c r="E11" s="7">
        <v>0.54</v>
      </c>
      <c r="F11" s="5">
        <v>0.29899999999999999</v>
      </c>
      <c r="G11" s="19">
        <v>38652617.280000001</v>
      </c>
      <c r="H11" s="7">
        <v>0.3</v>
      </c>
      <c r="I11" s="5">
        <v>0.44400000000000001</v>
      </c>
      <c r="J11" s="19">
        <v>57475041.68</v>
      </c>
      <c r="K11" s="98">
        <v>54000000</v>
      </c>
      <c r="L11" s="20">
        <v>180000000</v>
      </c>
      <c r="M11" s="8">
        <f>IF(K11=0,0,(K11/L11))</f>
        <v>0.3</v>
      </c>
      <c r="N11" s="8">
        <v>0.3</v>
      </c>
      <c r="O11" s="29"/>
    </row>
    <row r="12" spans="1:15">
      <c r="A12" s="31" t="s">
        <v>34</v>
      </c>
      <c r="B12" s="18">
        <v>0.47699999999999998</v>
      </c>
      <c r="C12" s="5">
        <v>0.438</v>
      </c>
      <c r="D12" s="19">
        <v>110024206</v>
      </c>
      <c r="E12" s="7">
        <v>0.12</v>
      </c>
      <c r="F12" s="5">
        <v>0.51819999999999999</v>
      </c>
      <c r="G12" s="19">
        <v>159700265</v>
      </c>
      <c r="H12" s="7">
        <v>0.1</v>
      </c>
      <c r="I12" s="5">
        <v>0.40600000000000003</v>
      </c>
      <c r="J12" s="19">
        <v>63037595.229999997</v>
      </c>
      <c r="K12" s="20">
        <v>104031300</v>
      </c>
      <c r="L12" s="36">
        <v>866927505</v>
      </c>
      <c r="M12" s="8">
        <v>0.12</v>
      </c>
      <c r="N12" s="8">
        <v>0.12</v>
      </c>
      <c r="O12" s="29"/>
    </row>
    <row r="13" spans="1:15">
      <c r="A13" s="31" t="s">
        <v>35</v>
      </c>
      <c r="B13" s="37">
        <v>0.28999999999999998</v>
      </c>
      <c r="C13" s="5">
        <v>7.4000000000000003E-3</v>
      </c>
      <c r="D13" s="19">
        <v>218112729.34</v>
      </c>
      <c r="E13" s="7">
        <v>0.36</v>
      </c>
      <c r="F13" s="5">
        <v>0.49</v>
      </c>
      <c r="G13" s="19">
        <v>258858519</v>
      </c>
      <c r="H13" s="7">
        <v>0.35</v>
      </c>
      <c r="I13" s="5">
        <v>0.3639</v>
      </c>
      <c r="J13" s="19">
        <v>232119734.94999999</v>
      </c>
      <c r="K13" s="20">
        <v>248187397.56999999</v>
      </c>
      <c r="L13" s="20">
        <v>764616419.09000003</v>
      </c>
      <c r="M13" s="8">
        <f>IF(K13=0,0,(K13/L13))</f>
        <v>0.32459072467391892</v>
      </c>
      <c r="N13" s="8">
        <v>0.32</v>
      </c>
      <c r="O13" s="29"/>
    </row>
    <row r="14" spans="1:15">
      <c r="A14" s="32"/>
      <c r="B14" s="18"/>
      <c r="C14" s="5">
        <f>IF(D14=0,0,(D14/$D$6))</f>
        <v>0</v>
      </c>
      <c r="D14" s="19"/>
      <c r="E14" s="7"/>
      <c r="F14" s="5">
        <f>IF(G14=0,0,(G14/$G$6))</f>
        <v>0</v>
      </c>
      <c r="G14" s="19"/>
      <c r="H14" s="7"/>
      <c r="I14" s="5">
        <f>IF(J14=0,0,(J14/$G$6))</f>
        <v>0</v>
      </c>
      <c r="J14" s="19"/>
      <c r="K14" s="20"/>
      <c r="L14" s="20"/>
      <c r="M14" s="8">
        <f>IF(K14=0,0,(K14/L14))</f>
        <v>0</v>
      </c>
      <c r="N14" s="8"/>
      <c r="O14" s="29"/>
    </row>
    <row r="15" spans="1:15">
      <c r="A15" s="32" t="s">
        <v>19</v>
      </c>
      <c r="B15" s="3"/>
      <c r="C15" s="3"/>
      <c r="D15" s="3"/>
      <c r="E15" s="9"/>
      <c r="F15" s="9"/>
      <c r="G15" s="3"/>
      <c r="H15" s="9"/>
      <c r="I15" s="9"/>
      <c r="J15" s="3"/>
      <c r="N15" s="10"/>
    </row>
    <row r="16" spans="1:15">
      <c r="A16" s="32"/>
      <c r="B16" s="3"/>
      <c r="C16" s="3"/>
      <c r="D16" s="3"/>
      <c r="E16" s="9"/>
      <c r="F16" s="9"/>
      <c r="G16" s="3"/>
      <c r="H16" s="9"/>
      <c r="I16" s="9"/>
      <c r="J16" s="3"/>
      <c r="N16" s="10"/>
    </row>
    <row r="17" spans="1:14">
      <c r="A17" s="33" t="s">
        <v>20</v>
      </c>
      <c r="B17" s="3"/>
      <c r="C17" s="3"/>
      <c r="D17" s="11"/>
      <c r="E17" s="12"/>
      <c r="F17" s="9"/>
      <c r="G17" s="11"/>
      <c r="H17" s="12"/>
      <c r="I17" s="9"/>
      <c r="J17" s="11"/>
      <c r="N17" s="10"/>
    </row>
    <row r="18" spans="1:14">
      <c r="A18" s="32"/>
      <c r="B18" s="3"/>
      <c r="C18" s="3"/>
      <c r="D18" s="3"/>
      <c r="E18" s="13"/>
      <c r="F18" s="9"/>
      <c r="G18" s="4"/>
      <c r="H18" s="13"/>
      <c r="I18" s="9"/>
      <c r="J18" s="4"/>
      <c r="N18" s="10"/>
    </row>
    <row r="19" spans="1:14">
      <c r="A19" s="31" t="s">
        <v>36</v>
      </c>
      <c r="B19" s="18">
        <v>0.15</v>
      </c>
      <c r="C19" s="5">
        <f>IF(D19=0,0,(D19/$D$6))</f>
        <v>0.16697757795929619</v>
      </c>
      <c r="D19" s="19">
        <v>265824664</v>
      </c>
      <c r="E19" s="7">
        <v>0.1</v>
      </c>
      <c r="F19" s="5">
        <f>IF(G19=0,0,(G19/$G$6))</f>
        <v>0.10166930282116771</v>
      </c>
      <c r="G19" s="19">
        <v>302495758</v>
      </c>
      <c r="H19" s="7">
        <v>0.1</v>
      </c>
      <c r="I19" s="5">
        <v>9.6100000000000005E-2</v>
      </c>
      <c r="J19" s="19">
        <v>157165134</v>
      </c>
      <c r="K19" s="20">
        <v>216051456.80000001</v>
      </c>
      <c r="L19" s="20">
        <v>2160514568.3299999</v>
      </c>
      <c r="M19" s="8">
        <f t="shared" ref="M19:M24" si="0">IF(K19=0,0,(K19/L19))</f>
        <v>9.9999999984725876E-2</v>
      </c>
      <c r="N19" s="39">
        <v>0.1</v>
      </c>
    </row>
    <row r="20" spans="1:14" ht="14.4" thickBot="1">
      <c r="A20" s="31" t="s">
        <v>32</v>
      </c>
      <c r="B20" s="18">
        <v>0.05</v>
      </c>
      <c r="C20" s="5">
        <f>IF(D20=0,0,(D20/$D$6))</f>
        <v>5.6328724853141832E-2</v>
      </c>
      <c r="D20" s="19">
        <v>89674102</v>
      </c>
      <c r="E20" s="18">
        <v>0.11</v>
      </c>
      <c r="F20" s="5">
        <f>IF(G20=0,0,(G20/$G$6))</f>
        <v>6.0109517745975984E-2</v>
      </c>
      <c r="G20" s="19">
        <v>178843305</v>
      </c>
      <c r="H20" s="7">
        <v>0.19</v>
      </c>
      <c r="I20" s="5">
        <v>9.2999999999999999E-2</v>
      </c>
      <c r="J20" s="19">
        <v>69389704</v>
      </c>
      <c r="K20" s="20">
        <v>93868173</v>
      </c>
      <c r="L20" s="35">
        <v>661467311</v>
      </c>
      <c r="M20" s="8">
        <f t="shared" si="0"/>
        <v>0.14190901264355904</v>
      </c>
      <c r="N20" s="8">
        <v>0.13</v>
      </c>
    </row>
    <row r="21" spans="1:14">
      <c r="A21" s="31" t="s">
        <v>33</v>
      </c>
      <c r="B21" s="18">
        <v>0.13370000000000001</v>
      </c>
      <c r="C21" s="5">
        <f>IF(D21=0,0,(D21/$D$6))</f>
        <v>1.156654218003739E-2</v>
      </c>
      <c r="D21" s="19">
        <v>18413683</v>
      </c>
      <c r="E21" s="7">
        <v>0.14000000000000001</v>
      </c>
      <c r="F21" s="5">
        <f>IF(G21=0,0,(G21/$G$6))</f>
        <v>4.4021929950646662E-3</v>
      </c>
      <c r="G21" s="19">
        <v>13097805.039999999</v>
      </c>
      <c r="H21" s="7">
        <v>0.1</v>
      </c>
      <c r="I21" s="5">
        <v>0.158</v>
      </c>
      <c r="J21" s="19">
        <v>20403289.260000002</v>
      </c>
      <c r="K21" s="20">
        <v>21000000</v>
      </c>
      <c r="L21" s="20">
        <v>180000000</v>
      </c>
      <c r="M21" s="8">
        <f t="shared" si="0"/>
        <v>0.11666666666666667</v>
      </c>
      <c r="N21" s="8">
        <v>0.12</v>
      </c>
    </row>
    <row r="22" spans="1:14">
      <c r="A22" s="31" t="s">
        <v>34</v>
      </c>
      <c r="B22" s="18">
        <v>7.0000000000000007E-2</v>
      </c>
      <c r="C22" s="5">
        <v>5.1900000000000002E-2</v>
      </c>
      <c r="D22" s="19">
        <v>9752434</v>
      </c>
      <c r="E22" s="7">
        <v>1.4999999999999999E-2</v>
      </c>
      <c r="F22" s="5">
        <v>0.16400000000000001</v>
      </c>
      <c r="G22" s="19">
        <v>50547546</v>
      </c>
      <c r="H22" s="7">
        <v>0.01</v>
      </c>
      <c r="I22" s="5">
        <v>4.6699999999999998E-2</v>
      </c>
      <c r="J22" s="19">
        <v>7249973.5599999996</v>
      </c>
      <c r="K22" s="20">
        <v>8669275</v>
      </c>
      <c r="L22" s="36">
        <v>866927505</v>
      </c>
      <c r="M22" s="8">
        <f>IF(K22=0,0,(K22/L22))</f>
        <v>9.9999999423250503E-3</v>
      </c>
      <c r="N22" s="8">
        <v>0.01</v>
      </c>
    </row>
    <row r="23" spans="1:14">
      <c r="A23" s="31" t="s">
        <v>35</v>
      </c>
      <c r="B23" s="18">
        <v>0.128</v>
      </c>
      <c r="C23" s="5">
        <v>0.42470000000000002</v>
      </c>
      <c r="D23" s="19">
        <v>125985305.17</v>
      </c>
      <c r="E23" s="7">
        <v>0.16</v>
      </c>
      <c r="F23" s="5">
        <v>0.40600000000000003</v>
      </c>
      <c r="G23" s="19">
        <v>214704483.61000001</v>
      </c>
      <c r="H23" s="7">
        <v>0.22</v>
      </c>
      <c r="I23" s="5">
        <v>0.1792</v>
      </c>
      <c r="J23" s="19">
        <v>114342219.17</v>
      </c>
      <c r="K23" s="20">
        <v>128056883.5</v>
      </c>
      <c r="L23" s="20">
        <v>764616419.09000003</v>
      </c>
      <c r="M23" s="8">
        <f t="shared" si="0"/>
        <v>0.16747859489128616</v>
      </c>
      <c r="N23" s="8">
        <v>0.2</v>
      </c>
    </row>
    <row r="24" spans="1:14">
      <c r="A24" s="32"/>
      <c r="B24" s="18"/>
      <c r="C24" s="5">
        <f>IF(D24=0,0,(D24/$D$6))</f>
        <v>0</v>
      </c>
      <c r="D24" s="19"/>
      <c r="E24" s="7"/>
      <c r="F24" s="5">
        <f>IF(G24=0,0,(G24/$G$6))</f>
        <v>0</v>
      </c>
      <c r="G24" s="19"/>
      <c r="H24" s="7"/>
      <c r="I24" s="5">
        <f>IF(J24=0,0,(J24/$G$6))</f>
        <v>0</v>
      </c>
      <c r="J24" s="19"/>
      <c r="K24" s="20"/>
      <c r="L24" s="20"/>
      <c r="M24" s="8">
        <f t="shared" si="0"/>
        <v>0</v>
      </c>
      <c r="N24" s="8"/>
    </row>
    <row r="25" spans="1:14">
      <c r="A25" s="32"/>
      <c r="B25" s="3"/>
      <c r="C25" s="3"/>
      <c r="D25" s="3"/>
      <c r="E25" s="9"/>
      <c r="F25" s="9"/>
      <c r="G25" s="3"/>
      <c r="H25" s="9"/>
      <c r="I25" s="9"/>
      <c r="J25" s="3"/>
      <c r="N25" s="10"/>
    </row>
    <row r="26" spans="1:14">
      <c r="A26" s="33" t="s">
        <v>21</v>
      </c>
      <c r="B26" s="3"/>
      <c r="C26" s="3"/>
      <c r="D26" s="11"/>
      <c r="E26" s="12"/>
      <c r="F26" s="9"/>
      <c r="G26" s="11"/>
      <c r="H26" s="12"/>
      <c r="I26" s="9"/>
      <c r="J26" s="11"/>
      <c r="N26" s="10"/>
    </row>
    <row r="27" spans="1:14">
      <c r="A27" s="32"/>
      <c r="B27" s="3"/>
      <c r="C27" s="3"/>
      <c r="D27" s="3"/>
      <c r="E27" s="13"/>
      <c r="F27" s="13"/>
      <c r="G27" s="3"/>
      <c r="H27" s="13"/>
      <c r="I27" s="13"/>
      <c r="J27" s="3"/>
      <c r="N27" s="10"/>
    </row>
    <row r="28" spans="1:14">
      <c r="A28" s="31" t="s">
        <v>36</v>
      </c>
      <c r="B28" s="18">
        <v>0.03</v>
      </c>
      <c r="C28" s="5">
        <f>IF(D28=0,0,(D28/$D$6))</f>
        <v>4.2010025639798332E-2</v>
      </c>
      <c r="D28" s="19">
        <v>66879045</v>
      </c>
      <c r="E28" s="7">
        <v>0.02</v>
      </c>
      <c r="F28" s="5">
        <f>IF(G28=0,0,(G28/$G$6))</f>
        <v>1.6155937547491575E-2</v>
      </c>
      <c r="G28" s="19">
        <v>48068615</v>
      </c>
      <c r="H28" s="7">
        <v>0.01</v>
      </c>
      <c r="I28" s="5">
        <v>2.0299999999999999E-2</v>
      </c>
      <c r="J28" s="19">
        <v>33178912</v>
      </c>
      <c r="K28" s="20">
        <v>21605145.68</v>
      </c>
      <c r="L28" s="20">
        <v>2160514568.3299999</v>
      </c>
      <c r="M28" s="8">
        <f t="shared" ref="M28:M33" si="1">IF(K28=0,0,(K28/L28))</f>
        <v>9.9999999984725866E-3</v>
      </c>
      <c r="N28" s="8">
        <v>0.01</v>
      </c>
    </row>
    <row r="29" spans="1:14" ht="14.4" thickBot="1">
      <c r="A29" s="31" t="s">
        <v>32</v>
      </c>
      <c r="B29" s="18">
        <v>0.05</v>
      </c>
      <c r="C29" s="5">
        <f>IF(D29=0,0,(D29/$D$6))</f>
        <v>1.649928246504883E-2</v>
      </c>
      <c r="D29" s="19">
        <v>26266498</v>
      </c>
      <c r="E29" s="18">
        <v>0.05</v>
      </c>
      <c r="F29" s="5">
        <f>IF(G29=0,0,(G29/$G$6))</f>
        <v>1.6842551402982717E-2</v>
      </c>
      <c r="G29" s="19">
        <v>50111491</v>
      </c>
      <c r="H29" s="7">
        <v>0.03</v>
      </c>
      <c r="I29" s="5">
        <v>2.8000000000000001E-2</v>
      </c>
      <c r="J29" s="19">
        <v>21328406</v>
      </c>
      <c r="K29" s="20">
        <v>28280200</v>
      </c>
      <c r="L29" s="35">
        <v>661467311</v>
      </c>
      <c r="M29" s="8">
        <f t="shared" si="1"/>
        <v>4.275373783361458E-2</v>
      </c>
      <c r="N29" s="8">
        <v>0.05</v>
      </c>
    </row>
    <row r="30" spans="1:14">
      <c r="A30" s="31" t="s">
        <v>33</v>
      </c>
      <c r="B30" s="18">
        <v>0.1036</v>
      </c>
      <c r="C30" s="5">
        <f>IF(D30=0,0,(D30/$D$6))</f>
        <v>6.5806221467103005E-3</v>
      </c>
      <c r="D30" s="19">
        <v>10476207</v>
      </c>
      <c r="E30" s="7">
        <v>0.11</v>
      </c>
      <c r="F30" s="5">
        <f>IF(G30=0,0,(G30/$G$6))</f>
        <v>2.5421437874537907E-3</v>
      </c>
      <c r="G30" s="19">
        <v>7563617.4400000004</v>
      </c>
      <c r="H30" s="7">
        <v>0.06</v>
      </c>
      <c r="I30" s="5">
        <v>3.6999999999999998E-2</v>
      </c>
      <c r="J30" s="19">
        <v>4761133.9400000004</v>
      </c>
      <c r="K30" s="20">
        <v>1800000</v>
      </c>
      <c r="L30" s="20">
        <v>180000000</v>
      </c>
      <c r="M30" s="8">
        <f t="shared" si="1"/>
        <v>0.01</v>
      </c>
      <c r="N30" s="8">
        <v>0.01</v>
      </c>
    </row>
    <row r="31" spans="1:14">
      <c r="A31" s="31" t="s">
        <v>34</v>
      </c>
      <c r="B31" s="18">
        <v>2.5999999999999999E-2</v>
      </c>
      <c r="C31" s="5">
        <v>0.37390000000000001</v>
      </c>
      <c r="D31" s="19">
        <v>70203695</v>
      </c>
      <c r="E31" s="7">
        <v>0.02</v>
      </c>
      <c r="F31" s="5">
        <v>0.188</v>
      </c>
      <c r="G31" s="19">
        <v>57929523</v>
      </c>
      <c r="H31" s="7">
        <v>0.02</v>
      </c>
      <c r="I31" s="5">
        <v>4.7500000000000001E-2</v>
      </c>
      <c r="J31" s="19">
        <v>7374042.0100000016</v>
      </c>
      <c r="K31" s="20">
        <v>17388505</v>
      </c>
      <c r="L31" s="36">
        <v>866927505</v>
      </c>
      <c r="M31" s="8">
        <f t="shared" si="1"/>
        <v>2.0057622926613686E-2</v>
      </c>
      <c r="N31" s="8">
        <v>0.02</v>
      </c>
    </row>
    <row r="32" spans="1:14">
      <c r="A32" s="31" t="s">
        <v>35</v>
      </c>
      <c r="B32" s="18">
        <v>1.2E-2</v>
      </c>
      <c r="C32" s="5">
        <v>1.6E-2</v>
      </c>
      <c r="D32" s="19">
        <v>4663243.5999999996</v>
      </c>
      <c r="E32" s="7">
        <v>0.05</v>
      </c>
      <c r="F32" s="5">
        <v>1.7100000000000001E-2</v>
      </c>
      <c r="G32" s="19">
        <v>9052220.5099999998</v>
      </c>
      <c r="H32" s="7">
        <v>0.01</v>
      </c>
      <c r="I32" s="5">
        <v>1.2200000000000001E-2</v>
      </c>
      <c r="J32" s="19">
        <v>7812990.8700000001</v>
      </c>
      <c r="K32" s="20">
        <v>12761511.619999999</v>
      </c>
      <c r="L32" s="20">
        <v>764616419.09000003</v>
      </c>
      <c r="M32" s="8">
        <f t="shared" si="1"/>
        <v>1.6690083159851543E-2</v>
      </c>
      <c r="N32" s="8">
        <v>1.4999999999999999E-2</v>
      </c>
    </row>
    <row r="33" spans="1:14">
      <c r="A33" s="32"/>
      <c r="B33" s="18"/>
      <c r="C33" s="5">
        <f>IF(D33=0,0,(D33/$D$6))</f>
        <v>0</v>
      </c>
      <c r="D33" s="19"/>
      <c r="E33" s="7"/>
      <c r="F33" s="5">
        <f>IF(G33=0,0,(G33/$G$6))</f>
        <v>0</v>
      </c>
      <c r="G33" s="19"/>
      <c r="H33" s="7"/>
      <c r="I33" s="5">
        <f>IF(J33=0,0,(J33/$G$6))</f>
        <v>0</v>
      </c>
      <c r="J33" s="19"/>
      <c r="K33" s="20"/>
      <c r="L33" s="20"/>
      <c r="M33" s="8">
        <f t="shared" si="1"/>
        <v>0</v>
      </c>
      <c r="N33" s="8"/>
    </row>
    <row r="34" spans="1:14">
      <c r="A34" s="31"/>
      <c r="F34" s="10"/>
      <c r="G34" s="1"/>
      <c r="I34" s="10"/>
      <c r="J34" s="1"/>
      <c r="N34" s="10"/>
    </row>
    <row r="35" spans="1:14">
      <c r="A35" s="33" t="s">
        <v>22</v>
      </c>
      <c r="B35" s="3"/>
      <c r="C35" s="3"/>
      <c r="D35" s="11"/>
      <c r="E35" s="3"/>
      <c r="F35" s="9"/>
      <c r="G35" s="11"/>
      <c r="H35" s="3"/>
      <c r="I35" s="9"/>
      <c r="J35" s="11"/>
      <c r="N35" s="10"/>
    </row>
    <row r="36" spans="1:14">
      <c r="A36" s="32"/>
      <c r="B36" s="3"/>
      <c r="C36" s="3"/>
      <c r="D36" s="3"/>
      <c r="E36" s="3"/>
      <c r="F36" s="13"/>
      <c r="G36" s="3"/>
      <c r="H36" s="3"/>
      <c r="I36" s="13"/>
      <c r="J36" s="3"/>
      <c r="N36" s="10"/>
    </row>
    <row r="37" spans="1:14">
      <c r="A37" s="31" t="s">
        <v>36</v>
      </c>
      <c r="B37" s="18">
        <v>0.03</v>
      </c>
      <c r="C37" s="5">
        <f>IF(D37=0,0,(D37/$D$6))</f>
        <v>2.0000606792228686E-2</v>
      </c>
      <c r="D37" s="19">
        <v>31840530</v>
      </c>
      <c r="E37" s="7">
        <v>0.02</v>
      </c>
      <c r="F37" s="5">
        <f>IF(G37=0,0,(G37/$G$6))</f>
        <v>1.097082281865862E-2</v>
      </c>
      <c r="G37" s="19">
        <v>32641390</v>
      </c>
      <c r="H37" s="7">
        <v>0.03</v>
      </c>
      <c r="I37" s="5">
        <v>1.78E-2</v>
      </c>
      <c r="J37" s="19">
        <v>29074560</v>
      </c>
      <c r="K37" s="20">
        <v>43210291.369999997</v>
      </c>
      <c r="L37" s="20">
        <v>2160514568.3299999</v>
      </c>
      <c r="M37" s="8">
        <f t="shared" ref="M37:M42" si="2">IF(K37=0,0,(K37/L37))</f>
        <v>2.00000000015737E-2</v>
      </c>
      <c r="N37" s="8">
        <v>0.02</v>
      </c>
    </row>
    <row r="38" spans="1:14" ht="14.4" thickBot="1">
      <c r="A38" s="31" t="s">
        <v>32</v>
      </c>
      <c r="B38" s="18">
        <v>3.5000000000000003E-2</v>
      </c>
      <c r="C38" s="5">
        <f>IF(D38=0,0,(D38/$D$6))</f>
        <v>1.2638964528534373E-2</v>
      </c>
      <c r="D38" s="19">
        <v>20120956</v>
      </c>
      <c r="E38" s="18">
        <v>0.04</v>
      </c>
      <c r="F38" s="5">
        <f>IF(G38=0,0,(G38/$G$6))</f>
        <v>6.0579597821142708E-3</v>
      </c>
      <c r="G38" s="19">
        <v>18024193</v>
      </c>
      <c r="H38" s="7">
        <v>0.04</v>
      </c>
      <c r="I38" s="5">
        <v>8.0000000000000002E-3</v>
      </c>
      <c r="J38" s="19">
        <v>5958757</v>
      </c>
      <c r="K38" s="20">
        <v>21500000</v>
      </c>
      <c r="L38" s="35">
        <v>661467311</v>
      </c>
      <c r="M38" s="8">
        <f t="shared" si="2"/>
        <v>3.2503495853024852E-2</v>
      </c>
      <c r="N38" s="8">
        <v>0.03</v>
      </c>
    </row>
    <row r="39" spans="1:14">
      <c r="A39" s="31" t="s">
        <v>33</v>
      </c>
      <c r="B39" s="18">
        <v>2.9700000000000001E-2</v>
      </c>
      <c r="C39" s="5">
        <f>IF(D39=0,0,(D39/$D$6))</f>
        <v>2.5561216855858956E-4</v>
      </c>
      <c r="D39" s="19">
        <v>406929</v>
      </c>
      <c r="E39" s="7">
        <v>0.03</v>
      </c>
      <c r="F39" s="5">
        <f>IF(G39=0,0,(G39/$G$6))</f>
        <v>4.5559717231070777E-4</v>
      </c>
      <c r="G39" s="19">
        <v>1355534.15</v>
      </c>
      <c r="H39" s="7">
        <v>0.01</v>
      </c>
      <c r="I39" s="5">
        <v>2.5000000000000001E-2</v>
      </c>
      <c r="J39" s="19">
        <v>3206186.66</v>
      </c>
      <c r="K39" s="20">
        <v>1800000</v>
      </c>
      <c r="L39" s="20">
        <v>180000000</v>
      </c>
      <c r="M39" s="8">
        <f>IF(K39=0,0,(K39/L39))</f>
        <v>0.01</v>
      </c>
      <c r="N39" s="8">
        <v>0.01</v>
      </c>
    </row>
    <row r="40" spans="1:14">
      <c r="A40" s="31" t="s">
        <v>34</v>
      </c>
      <c r="B40" s="18">
        <v>2.6499999999999999E-2</v>
      </c>
      <c r="C40" s="5">
        <v>1.6E-2</v>
      </c>
      <c r="D40" s="19">
        <v>3005889</v>
      </c>
      <c r="E40" s="7">
        <v>1.4999999999999999E-2</v>
      </c>
      <c r="F40" s="5">
        <v>4.0599999999999997E-2</v>
      </c>
      <c r="G40" s="19">
        <v>12514373</v>
      </c>
      <c r="H40" s="7">
        <v>0.02</v>
      </c>
      <c r="I40" s="5">
        <v>0.16880000000000001</v>
      </c>
      <c r="J40" s="19">
        <v>26211907.52</v>
      </c>
      <c r="K40" s="20">
        <v>17338505</v>
      </c>
      <c r="L40" s="36">
        <v>866927505</v>
      </c>
      <c r="M40" s="8">
        <v>0.01</v>
      </c>
      <c r="N40" s="8">
        <v>0.02</v>
      </c>
    </row>
    <row r="41" spans="1:14">
      <c r="A41" s="31" t="s">
        <v>35</v>
      </c>
      <c r="B41" s="18">
        <v>7.0999999999999994E-2</v>
      </c>
      <c r="C41" s="5">
        <v>0.23119999999999999</v>
      </c>
      <c r="D41" s="19">
        <v>68573766.959999993</v>
      </c>
      <c r="E41" s="7">
        <v>6.5000000000000002E-2</v>
      </c>
      <c r="F41" s="5">
        <v>6.7000000000000004E-2</v>
      </c>
      <c r="G41" s="19">
        <v>35310271.549999997</v>
      </c>
      <c r="H41" s="7">
        <v>3.5000000000000003E-2</v>
      </c>
      <c r="I41" s="5">
        <v>2.5600000000000001E-2</v>
      </c>
      <c r="J41" s="19">
        <v>16342080.939999999</v>
      </c>
      <c r="K41" s="20">
        <v>30350000</v>
      </c>
      <c r="L41" s="20">
        <v>764616419.09000003</v>
      </c>
      <c r="M41" s="8">
        <f t="shared" si="2"/>
        <v>3.9693105251546554E-2</v>
      </c>
      <c r="N41" s="8">
        <v>3.5000000000000003E-2</v>
      </c>
    </row>
    <row r="42" spans="1:14">
      <c r="A42" s="32"/>
      <c r="B42" s="18"/>
      <c r="C42" s="5">
        <f>IF(D42=0,0,(D42/$D$6))</f>
        <v>0</v>
      </c>
      <c r="D42" s="19"/>
      <c r="E42" s="7"/>
      <c r="F42" s="5">
        <f>IF(G42=0,0,(G42/$G$6))</f>
        <v>0</v>
      </c>
      <c r="G42" s="19"/>
      <c r="H42" s="7"/>
      <c r="I42" s="5">
        <f>IF(J42=0,0,(J42/$G$6))</f>
        <v>0</v>
      </c>
      <c r="J42" s="19"/>
      <c r="K42" s="20"/>
      <c r="L42" s="20"/>
      <c r="M42" s="8">
        <f t="shared" si="2"/>
        <v>0</v>
      </c>
      <c r="N42" s="8"/>
    </row>
    <row r="43" spans="1:14">
      <c r="A43" s="32"/>
      <c r="B43" s="3"/>
      <c r="C43" s="3"/>
      <c r="D43" s="3"/>
      <c r="E43" s="9"/>
      <c r="F43" s="9"/>
      <c r="G43" s="3"/>
      <c r="H43" s="9"/>
      <c r="I43" s="9"/>
      <c r="J43" s="3"/>
      <c r="N43" s="10"/>
    </row>
    <row r="44" spans="1:14">
      <c r="A44" s="33" t="s">
        <v>23</v>
      </c>
      <c r="B44" s="3"/>
      <c r="C44" s="3"/>
      <c r="D44" s="11"/>
      <c r="E44" s="9"/>
      <c r="F44" s="9"/>
      <c r="G44" s="11"/>
      <c r="H44" s="9"/>
      <c r="I44" s="9"/>
      <c r="J44" s="11"/>
      <c r="N44" s="10"/>
    </row>
    <row r="45" spans="1:14">
      <c r="A45" s="32"/>
      <c r="B45" s="3"/>
      <c r="C45" s="3"/>
      <c r="D45" s="3"/>
      <c r="E45" s="9"/>
      <c r="F45" s="13"/>
      <c r="G45" s="3"/>
      <c r="H45" s="9"/>
      <c r="I45" s="13"/>
      <c r="J45" s="3"/>
      <c r="N45" s="10"/>
    </row>
    <row r="46" spans="1:14">
      <c r="A46" s="31" t="s">
        <v>36</v>
      </c>
      <c r="B46" s="18">
        <v>0.01</v>
      </c>
      <c r="C46" s="5">
        <f>IF(D46=0,0,(D46/$D$6))</f>
        <v>2.0738664637493152E-2</v>
      </c>
      <c r="D46" s="19">
        <v>33015502</v>
      </c>
      <c r="E46" s="7">
        <v>1.4999999999999999E-2</v>
      </c>
      <c r="F46" s="5">
        <f>IF(G46=0,0,(G46/$G$6))</f>
        <v>1.0279368764284662E-2</v>
      </c>
      <c r="G46" s="19">
        <v>30584113</v>
      </c>
      <c r="H46" s="7">
        <v>0.01</v>
      </c>
      <c r="I46" s="5">
        <v>6.0000000000000001E-3</v>
      </c>
      <c r="J46" s="19">
        <v>9368285</v>
      </c>
      <c r="K46" s="20">
        <v>21605145.68</v>
      </c>
      <c r="L46" s="20">
        <v>2160514568.3299999</v>
      </c>
      <c r="M46" s="8">
        <f t="shared" ref="M46:M51" si="3">IF(K46=0,0,(K46/L46))</f>
        <v>9.9999999984725866E-3</v>
      </c>
      <c r="N46" s="8">
        <v>0.01</v>
      </c>
    </row>
    <row r="47" spans="1:14" ht="14.4" thickBot="1">
      <c r="A47" s="31" t="s">
        <v>32</v>
      </c>
      <c r="B47" s="18">
        <v>3.5000000000000003E-2</v>
      </c>
      <c r="C47" s="5">
        <f>IF(D47=0,0,(D47/$D$6))</f>
        <v>6.0678783164241825E-3</v>
      </c>
      <c r="D47" s="19">
        <v>9659930</v>
      </c>
      <c r="E47" s="18">
        <v>0.04</v>
      </c>
      <c r="F47" s="5">
        <f>IF(G47=0,0,(G47/$G$6))</f>
        <v>1.0963948196899777E-2</v>
      </c>
      <c r="G47" s="19">
        <v>32620936</v>
      </c>
      <c r="H47" s="7">
        <v>0.03</v>
      </c>
      <c r="I47" s="5">
        <v>1.7000000000000001E-2</v>
      </c>
      <c r="J47" s="19">
        <v>12595813</v>
      </c>
      <c r="K47" s="20">
        <v>22000000</v>
      </c>
      <c r="L47" s="35">
        <v>661467311</v>
      </c>
      <c r="M47" s="8">
        <f t="shared" si="3"/>
        <v>3.3259391105420776E-2</v>
      </c>
      <c r="N47" s="8">
        <v>0.03</v>
      </c>
    </row>
    <row r="48" spans="1:14">
      <c r="A48" s="31" t="s">
        <v>33</v>
      </c>
      <c r="B48" s="18">
        <v>1.6400000000000001E-2</v>
      </c>
      <c r="C48" s="5">
        <f>IF(D48=0,0,(D48/$D$6))</f>
        <v>1.8509147926774375E-3</v>
      </c>
      <c r="D48" s="19">
        <v>2946616</v>
      </c>
      <c r="E48" s="7">
        <v>1.7999999999999999E-2</v>
      </c>
      <c r="F48" s="5">
        <f>IF(G48=0,0,(G48/$G$6))</f>
        <v>3.364553659162728E-4</v>
      </c>
      <c r="G48" s="19">
        <v>1001052.61</v>
      </c>
      <c r="H48" s="7">
        <v>0.01</v>
      </c>
      <c r="I48" s="5">
        <v>6.8000000000000005E-2</v>
      </c>
      <c r="J48" s="19">
        <v>8594376.1899999995</v>
      </c>
      <c r="K48" s="20">
        <v>10800000</v>
      </c>
      <c r="L48" s="20">
        <v>180000000</v>
      </c>
      <c r="M48" s="8">
        <f t="shared" si="3"/>
        <v>0.06</v>
      </c>
      <c r="N48" s="8">
        <v>0.06</v>
      </c>
    </row>
    <row r="49" spans="1:14">
      <c r="A49" s="31" t="s">
        <v>34</v>
      </c>
      <c r="B49" s="18">
        <v>1.7500000000000002E-2</v>
      </c>
      <c r="C49" s="5">
        <v>8.5000000000000006E-3</v>
      </c>
      <c r="D49" s="19">
        <v>1594076</v>
      </c>
      <c r="E49" s="7">
        <v>1.4999999999999999E-2</v>
      </c>
      <c r="F49" s="5">
        <v>2.8799999999999999E-2</v>
      </c>
      <c r="G49" s="19">
        <v>8884316</v>
      </c>
      <c r="H49" s="7">
        <v>0.01</v>
      </c>
      <c r="I49" s="5">
        <v>0.1484</v>
      </c>
      <c r="J49" s="19">
        <v>23035090.239999998</v>
      </c>
      <c r="K49" s="20">
        <v>8669275</v>
      </c>
      <c r="L49" s="36">
        <v>866927505</v>
      </c>
      <c r="M49" s="8">
        <f t="shared" si="3"/>
        <v>9.9999999423250503E-3</v>
      </c>
      <c r="N49" s="8">
        <v>0.01</v>
      </c>
    </row>
    <row r="50" spans="1:14">
      <c r="A50" s="31" t="s">
        <v>35</v>
      </c>
      <c r="B50" s="18">
        <v>1.6E-2</v>
      </c>
      <c r="C50" s="5">
        <v>6.9900000000000004E-2</v>
      </c>
      <c r="D50" s="19">
        <v>20744289.73</v>
      </c>
      <c r="E50" s="7">
        <v>0.06</v>
      </c>
      <c r="F50" s="5">
        <v>2.5999999999999999E-2</v>
      </c>
      <c r="G50" s="19">
        <v>13801611.35</v>
      </c>
      <c r="H50" s="7">
        <v>2.5999999999999999E-2</v>
      </c>
      <c r="I50" s="5">
        <v>1.5900000000000001E-2</v>
      </c>
      <c r="J50" s="19">
        <v>10181965.310000001</v>
      </c>
      <c r="K50" s="20">
        <v>5510000</v>
      </c>
      <c r="L50" s="20">
        <v>764616419.09000003</v>
      </c>
      <c r="M50" s="8">
        <f t="shared" si="3"/>
        <v>7.2062276749924716E-3</v>
      </c>
      <c r="N50" s="8">
        <v>0.02</v>
      </c>
    </row>
    <row r="51" spans="1:14" ht="14.4" thickBot="1">
      <c r="A51" s="34"/>
      <c r="B51" s="18"/>
      <c r="C51" s="5">
        <f>IF(D51=0,0,(D51/$D$6))</f>
        <v>0</v>
      </c>
      <c r="D51" s="19"/>
      <c r="E51" s="7"/>
      <c r="F51" s="5">
        <f>IF(G51=0,0,(G51/$G$6))</f>
        <v>0</v>
      </c>
      <c r="G51" s="19"/>
      <c r="H51" s="7"/>
      <c r="I51" s="5">
        <f>IF(J51=0,0,(J51/$G$6))</f>
        <v>0</v>
      </c>
      <c r="J51" s="19"/>
      <c r="K51" s="20"/>
      <c r="L51" s="20"/>
      <c r="M51" s="8">
        <f t="shared" si="3"/>
        <v>0</v>
      </c>
      <c r="N51" s="8"/>
    </row>
    <row r="52" spans="1:14">
      <c r="A52" s="6"/>
      <c r="B52" s="3"/>
      <c r="C52" s="3"/>
      <c r="D52" s="3"/>
      <c r="E52" s="9"/>
      <c r="F52" s="9"/>
      <c r="G52" s="3"/>
      <c r="H52" s="9"/>
      <c r="I52" s="9"/>
      <c r="J52" s="3"/>
      <c r="N52" s="10"/>
    </row>
  </sheetData>
  <sheetProtection selectLockedCells="1"/>
  <mergeCells count="4">
    <mergeCell ref="A1:M1"/>
    <mergeCell ref="A2:M2"/>
    <mergeCell ref="A3:M3"/>
    <mergeCell ref="A4:M4"/>
  </mergeCells>
  <printOptions horizontalCentered="1"/>
  <pageMargins left="0.25" right="0.25" top="0.75" bottom="0.75" header="0.3" footer="0.3"/>
  <pageSetup scale="80" orientation="landscape" r:id="rId1"/>
  <headerFooter>
    <oddHeader>&amp;C&amp;"-,Bold"South Atlantic Division
FY 2019 Small Business Targets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41E40-A0F1-4C6A-B82F-14ADE167D37D}">
  <dimension ref="A2:M73"/>
  <sheetViews>
    <sheetView topLeftCell="A16" zoomScale="70" zoomScaleNormal="70" workbookViewId="0">
      <selection activeCell="C12" sqref="C12"/>
    </sheetView>
  </sheetViews>
  <sheetFormatPr defaultColWidth="8.77734375" defaultRowHeight="13.8"/>
  <cols>
    <col min="1" max="1" width="33.77734375" style="41" customWidth="1"/>
    <col min="2" max="2" width="16" style="41" customWidth="1"/>
    <col min="3" max="3" width="61.5546875" style="44" customWidth="1"/>
    <col min="4" max="4" width="17.77734375" style="41" customWidth="1"/>
    <col min="5" max="5" width="20.21875" style="43" customWidth="1"/>
    <col min="6" max="6" width="24.5546875" style="43" customWidth="1"/>
    <col min="7" max="7" width="22.77734375" style="43" customWidth="1"/>
    <col min="8" max="8" width="21.44140625" style="43" customWidth="1"/>
    <col min="9" max="9" width="20.77734375" style="43" customWidth="1"/>
    <col min="10" max="10" width="19.21875" style="43" customWidth="1"/>
    <col min="11" max="11" width="19.77734375" style="42" customWidth="1"/>
    <col min="12" max="12" width="27.5546875" style="41" customWidth="1"/>
    <col min="13" max="13" width="22.77734375" style="41" customWidth="1"/>
    <col min="14" max="16384" width="8.77734375" style="41"/>
  </cols>
  <sheetData>
    <row r="2" spans="1:11" s="61" customFormat="1">
      <c r="B2" s="122" t="s">
        <v>205</v>
      </c>
      <c r="C2" s="122"/>
      <c r="D2" s="122"/>
      <c r="E2" s="123" t="s">
        <v>24</v>
      </c>
      <c r="F2" s="123"/>
      <c r="G2" s="123"/>
      <c r="H2" s="123"/>
      <c r="I2" s="123"/>
      <c r="J2" s="123"/>
      <c r="K2" s="123"/>
    </row>
    <row r="3" spans="1:11" s="61" customFormat="1" ht="55.2">
      <c r="A3" s="97" t="s">
        <v>204</v>
      </c>
      <c r="B3" s="97" t="s">
        <v>25</v>
      </c>
      <c r="C3" s="97" t="s">
        <v>26</v>
      </c>
      <c r="D3" s="97" t="s">
        <v>27</v>
      </c>
      <c r="E3" s="96" t="s">
        <v>28</v>
      </c>
      <c r="F3" s="96" t="s">
        <v>203</v>
      </c>
      <c r="G3" s="96" t="s">
        <v>39</v>
      </c>
      <c r="H3" s="96" t="s">
        <v>29</v>
      </c>
      <c r="I3" s="96" t="s">
        <v>30</v>
      </c>
      <c r="J3" s="96" t="s">
        <v>23</v>
      </c>
      <c r="K3" s="95" t="s">
        <v>31</v>
      </c>
    </row>
    <row r="4" spans="1:11" s="71" customFormat="1" ht="42" customHeight="1">
      <c r="A4" s="76" t="s">
        <v>202</v>
      </c>
      <c r="B4" s="75" t="s">
        <v>47</v>
      </c>
      <c r="C4" s="76" t="s">
        <v>201</v>
      </c>
      <c r="D4" s="75" t="s">
        <v>143</v>
      </c>
      <c r="E4" s="74"/>
      <c r="F4" s="73">
        <v>18000000</v>
      </c>
      <c r="G4" s="73">
        <v>18000000</v>
      </c>
      <c r="H4" s="72"/>
      <c r="I4" s="72"/>
      <c r="J4" s="72"/>
      <c r="K4" s="72">
        <v>18000000</v>
      </c>
    </row>
    <row r="5" spans="1:11" s="82" customFormat="1" ht="39" customHeight="1">
      <c r="A5" s="94" t="s">
        <v>200</v>
      </c>
      <c r="B5" s="86" t="s">
        <v>47</v>
      </c>
      <c r="C5" s="87" t="s">
        <v>199</v>
      </c>
      <c r="D5" s="86" t="s">
        <v>140</v>
      </c>
      <c r="E5" s="85">
        <v>5000000</v>
      </c>
      <c r="F5" s="84"/>
      <c r="G5" s="84"/>
      <c r="H5" s="83"/>
      <c r="I5" s="83"/>
      <c r="J5" s="83"/>
      <c r="K5" s="83">
        <v>5000000</v>
      </c>
    </row>
    <row r="6" spans="1:11" s="71" customFormat="1" ht="42" customHeight="1">
      <c r="A6" s="76" t="s">
        <v>198</v>
      </c>
      <c r="B6" s="75" t="s">
        <v>47</v>
      </c>
      <c r="C6" s="76" t="s">
        <v>197</v>
      </c>
      <c r="D6" s="75" t="s">
        <v>140</v>
      </c>
      <c r="E6" s="74">
        <v>15808646</v>
      </c>
      <c r="F6" s="73"/>
      <c r="G6" s="73"/>
      <c r="H6" s="72"/>
      <c r="I6" s="72"/>
      <c r="J6" s="72"/>
      <c r="K6" s="72">
        <v>15808646</v>
      </c>
    </row>
    <row r="7" spans="1:11" s="82" customFormat="1" ht="39" customHeight="1">
      <c r="A7" s="94" t="s">
        <v>196</v>
      </c>
      <c r="B7" s="86" t="s">
        <v>47</v>
      </c>
      <c r="C7" s="87" t="s">
        <v>195</v>
      </c>
      <c r="D7" s="86" t="s">
        <v>140</v>
      </c>
      <c r="E7" s="85">
        <v>17181375.52</v>
      </c>
      <c r="F7" s="84"/>
      <c r="G7" s="84"/>
      <c r="H7" s="83"/>
      <c r="I7" s="83"/>
      <c r="J7" s="83"/>
      <c r="K7" s="83">
        <v>17181375.52</v>
      </c>
    </row>
    <row r="8" spans="1:11" s="71" customFormat="1" ht="42" customHeight="1">
      <c r="A8" s="76" t="s">
        <v>194</v>
      </c>
      <c r="B8" s="75" t="s">
        <v>47</v>
      </c>
      <c r="C8" s="76" t="s">
        <v>193</v>
      </c>
      <c r="D8" s="75" t="s">
        <v>140</v>
      </c>
      <c r="E8" s="74"/>
      <c r="F8" s="73">
        <v>22025.95</v>
      </c>
      <c r="G8" s="73">
        <v>22025.95</v>
      </c>
      <c r="H8" s="72"/>
      <c r="I8" s="72"/>
      <c r="J8" s="72"/>
      <c r="K8" s="72">
        <v>22025.95</v>
      </c>
    </row>
    <row r="9" spans="1:11" s="82" customFormat="1" ht="39" customHeight="1">
      <c r="A9" s="94" t="s">
        <v>192</v>
      </c>
      <c r="B9" s="86" t="s">
        <v>47</v>
      </c>
      <c r="C9" s="87" t="s">
        <v>191</v>
      </c>
      <c r="D9" s="86" t="s">
        <v>143</v>
      </c>
      <c r="E9" s="85"/>
      <c r="F9" s="84">
        <v>500000</v>
      </c>
      <c r="G9" s="84"/>
      <c r="H9" s="83"/>
      <c r="I9" s="83"/>
      <c r="J9" s="83"/>
      <c r="K9" s="83">
        <v>500000</v>
      </c>
    </row>
    <row r="10" spans="1:11" s="71" customFormat="1" ht="42" customHeight="1">
      <c r="A10" s="76" t="s">
        <v>190</v>
      </c>
      <c r="B10" s="75" t="s">
        <v>47</v>
      </c>
      <c r="C10" s="76" t="s">
        <v>189</v>
      </c>
      <c r="D10" s="75" t="s">
        <v>143</v>
      </c>
      <c r="E10" s="74"/>
      <c r="F10" s="73">
        <v>161654.07</v>
      </c>
      <c r="G10" s="73"/>
      <c r="H10" s="72">
        <v>161654.07</v>
      </c>
      <c r="I10" s="72"/>
      <c r="J10" s="72"/>
      <c r="K10" s="72">
        <v>161654.07</v>
      </c>
    </row>
    <row r="11" spans="1:11" s="82" customFormat="1" ht="39" customHeight="1">
      <c r="A11" s="94" t="s">
        <v>188</v>
      </c>
      <c r="B11" s="86" t="s">
        <v>47</v>
      </c>
      <c r="C11" s="87" t="s">
        <v>187</v>
      </c>
      <c r="D11" s="86" t="s">
        <v>140</v>
      </c>
      <c r="E11" s="85">
        <v>550000</v>
      </c>
      <c r="F11" s="84"/>
      <c r="G11" s="84"/>
      <c r="H11" s="83"/>
      <c r="I11" s="83"/>
      <c r="J11" s="83"/>
      <c r="K11" s="83">
        <v>550000</v>
      </c>
    </row>
    <row r="12" spans="1:11" s="71" customFormat="1" ht="42" customHeight="1">
      <c r="A12" s="76" t="s">
        <v>186</v>
      </c>
      <c r="B12" s="75" t="s">
        <v>47</v>
      </c>
      <c r="C12" s="76" t="s">
        <v>185</v>
      </c>
      <c r="D12" s="75" t="s">
        <v>140</v>
      </c>
      <c r="E12" s="74"/>
      <c r="F12" s="73">
        <v>20000</v>
      </c>
      <c r="G12" s="73"/>
      <c r="H12" s="72"/>
      <c r="I12" s="72"/>
      <c r="J12" s="72"/>
      <c r="K12" s="72">
        <v>20000</v>
      </c>
    </row>
    <row r="13" spans="1:11" s="82" customFormat="1" ht="39" customHeight="1">
      <c r="A13" s="94" t="s">
        <v>184</v>
      </c>
      <c r="B13" s="86" t="s">
        <v>47</v>
      </c>
      <c r="C13" s="87" t="s">
        <v>183</v>
      </c>
      <c r="D13" s="86" t="s">
        <v>143</v>
      </c>
      <c r="E13" s="85"/>
      <c r="F13" s="84">
        <v>200000</v>
      </c>
      <c r="G13" s="84"/>
      <c r="H13" s="83"/>
      <c r="I13" s="83"/>
      <c r="J13" s="83"/>
      <c r="K13" s="83">
        <v>200000</v>
      </c>
    </row>
    <row r="14" spans="1:11" s="71" customFormat="1" ht="42" customHeight="1">
      <c r="A14" s="76"/>
      <c r="B14" s="75" t="s">
        <v>47</v>
      </c>
      <c r="C14" s="76" t="s">
        <v>182</v>
      </c>
      <c r="D14" s="75" t="s">
        <v>143</v>
      </c>
      <c r="E14" s="74"/>
      <c r="F14" s="73"/>
      <c r="G14" s="73"/>
      <c r="H14" s="72"/>
      <c r="I14" s="72"/>
      <c r="J14" s="72"/>
      <c r="K14" s="72">
        <v>0</v>
      </c>
    </row>
    <row r="15" spans="1:11" s="82" customFormat="1" ht="39" customHeight="1">
      <c r="A15" s="94" t="s">
        <v>181</v>
      </c>
      <c r="B15" s="86" t="s">
        <v>47</v>
      </c>
      <c r="C15" s="87" t="s">
        <v>180</v>
      </c>
      <c r="D15" s="86" t="s">
        <v>135</v>
      </c>
      <c r="E15" s="85"/>
      <c r="F15" s="84"/>
      <c r="G15" s="84"/>
      <c r="H15" s="83"/>
      <c r="I15" s="83"/>
      <c r="J15" s="83"/>
      <c r="K15" s="83">
        <v>0</v>
      </c>
    </row>
    <row r="16" spans="1:11" s="71" customFormat="1" ht="42" customHeight="1">
      <c r="A16" s="76" t="s">
        <v>179</v>
      </c>
      <c r="B16" s="75" t="s">
        <v>47</v>
      </c>
      <c r="C16" s="76" t="s">
        <v>178</v>
      </c>
      <c r="D16" s="75" t="s">
        <v>140</v>
      </c>
      <c r="E16" s="74"/>
      <c r="F16" s="73">
        <v>49857.55</v>
      </c>
      <c r="G16" s="73">
        <v>49857.55</v>
      </c>
      <c r="H16" s="72">
        <v>49857.55</v>
      </c>
      <c r="I16" s="72"/>
      <c r="J16" s="72"/>
      <c r="K16" s="72">
        <v>49857.55</v>
      </c>
    </row>
    <row r="17" spans="1:11" s="82" customFormat="1" ht="42" customHeight="1">
      <c r="A17" s="87" t="s">
        <v>177</v>
      </c>
      <c r="B17" s="86" t="s">
        <v>47</v>
      </c>
      <c r="C17" s="87" t="s">
        <v>176</v>
      </c>
      <c r="D17" s="86" t="s">
        <v>140</v>
      </c>
      <c r="E17" s="85">
        <v>240000</v>
      </c>
      <c r="F17" s="84"/>
      <c r="G17" s="84"/>
      <c r="H17" s="83"/>
      <c r="I17" s="83"/>
      <c r="J17" s="83"/>
      <c r="K17" s="83">
        <v>240000</v>
      </c>
    </row>
    <row r="18" spans="1:11" s="71" customFormat="1" ht="42" customHeight="1">
      <c r="A18" s="76" t="s">
        <v>174</v>
      </c>
      <c r="B18" s="75" t="s">
        <v>47</v>
      </c>
      <c r="C18" s="76" t="s">
        <v>175</v>
      </c>
      <c r="D18" s="75" t="s">
        <v>63</v>
      </c>
      <c r="E18" s="74"/>
      <c r="F18" s="73">
        <v>250000</v>
      </c>
      <c r="G18" s="73"/>
      <c r="H18" s="72"/>
      <c r="I18" s="72">
        <v>250000</v>
      </c>
      <c r="J18" s="72">
        <v>250000</v>
      </c>
      <c r="K18" s="72">
        <v>250000</v>
      </c>
    </row>
    <row r="19" spans="1:11" s="82" customFormat="1" ht="42" customHeight="1">
      <c r="A19" s="87" t="s">
        <v>174</v>
      </c>
      <c r="B19" s="86" t="s">
        <v>47</v>
      </c>
      <c r="C19" s="87" t="s">
        <v>173</v>
      </c>
      <c r="D19" s="86" t="s">
        <v>140</v>
      </c>
      <c r="E19" s="85"/>
      <c r="F19" s="84">
        <v>2000000</v>
      </c>
      <c r="G19" s="84">
        <v>2000000</v>
      </c>
      <c r="H19" s="83"/>
      <c r="I19" s="83"/>
      <c r="J19" s="83"/>
      <c r="K19" s="83">
        <v>2000000</v>
      </c>
    </row>
    <row r="20" spans="1:11" s="71" customFormat="1" ht="42" customHeight="1">
      <c r="A20" s="76" t="s">
        <v>172</v>
      </c>
      <c r="B20" s="75" t="s">
        <v>47</v>
      </c>
      <c r="C20" s="76" t="s">
        <v>171</v>
      </c>
      <c r="D20" s="75" t="s">
        <v>143</v>
      </c>
      <c r="E20" s="74"/>
      <c r="F20" s="73">
        <v>12300000</v>
      </c>
      <c r="G20" s="73">
        <v>12300000</v>
      </c>
      <c r="H20" s="72"/>
      <c r="I20" s="72"/>
      <c r="J20" s="72"/>
      <c r="K20" s="72">
        <v>12300000</v>
      </c>
    </row>
    <row r="21" spans="1:11" s="82" customFormat="1" ht="42" customHeight="1">
      <c r="A21" s="87" t="s">
        <v>170</v>
      </c>
      <c r="B21" s="86" t="s">
        <v>47</v>
      </c>
      <c r="C21" s="87" t="s">
        <v>169</v>
      </c>
      <c r="D21" s="86" t="s">
        <v>140</v>
      </c>
      <c r="E21" s="85"/>
      <c r="F21" s="84">
        <v>1500000</v>
      </c>
      <c r="G21" s="84">
        <v>1500000</v>
      </c>
      <c r="H21" s="83"/>
      <c r="I21" s="83"/>
      <c r="J21" s="83"/>
      <c r="K21" s="83">
        <v>1500000</v>
      </c>
    </row>
    <row r="22" spans="1:11" s="71" customFormat="1" ht="42" customHeight="1">
      <c r="A22" s="76" t="s">
        <v>168</v>
      </c>
      <c r="B22" s="75" t="s">
        <v>47</v>
      </c>
      <c r="C22" s="76" t="s">
        <v>167</v>
      </c>
      <c r="D22" s="75" t="s">
        <v>143</v>
      </c>
      <c r="E22" s="74"/>
      <c r="F22" s="73">
        <v>50000</v>
      </c>
      <c r="G22" s="73"/>
      <c r="H22" s="72"/>
      <c r="I22" s="72">
        <v>50000</v>
      </c>
      <c r="J22" s="72"/>
      <c r="K22" s="72">
        <v>50000</v>
      </c>
    </row>
    <row r="23" spans="1:11" s="82" customFormat="1" ht="42" customHeight="1">
      <c r="A23" s="87" t="s">
        <v>166</v>
      </c>
      <c r="B23" s="86" t="s">
        <v>47</v>
      </c>
      <c r="C23" s="87" t="s">
        <v>165</v>
      </c>
      <c r="D23" s="86" t="s">
        <v>164</v>
      </c>
      <c r="E23" s="85"/>
      <c r="F23" s="84">
        <v>16000000</v>
      </c>
      <c r="G23" s="84"/>
      <c r="H23" s="83"/>
      <c r="I23" s="83"/>
      <c r="J23" s="83"/>
      <c r="K23" s="83">
        <v>16000000</v>
      </c>
    </row>
    <row r="24" spans="1:11" s="71" customFormat="1" ht="42" customHeight="1">
      <c r="A24" s="76" t="s">
        <v>163</v>
      </c>
      <c r="B24" s="75" t="s">
        <v>47</v>
      </c>
      <c r="C24" s="76" t="s">
        <v>162</v>
      </c>
      <c r="D24" s="75" t="s">
        <v>140</v>
      </c>
      <c r="E24" s="74">
        <v>10000000</v>
      </c>
      <c r="F24" s="73"/>
      <c r="G24" s="73"/>
      <c r="H24" s="72"/>
      <c r="I24" s="72"/>
      <c r="J24" s="72"/>
      <c r="K24" s="72">
        <v>10000000</v>
      </c>
    </row>
    <row r="25" spans="1:11" s="82" customFormat="1" ht="39" customHeight="1">
      <c r="A25" s="94" t="s">
        <v>161</v>
      </c>
      <c r="B25" s="86" t="s">
        <v>47</v>
      </c>
      <c r="C25" s="87" t="s">
        <v>160</v>
      </c>
      <c r="D25" s="86" t="s">
        <v>140</v>
      </c>
      <c r="E25" s="85"/>
      <c r="F25" s="84">
        <v>2400000</v>
      </c>
      <c r="G25" s="84">
        <v>2400000</v>
      </c>
      <c r="H25" s="83"/>
      <c r="I25" s="83"/>
      <c r="J25" s="83"/>
      <c r="K25" s="83">
        <v>2400000</v>
      </c>
    </row>
    <row r="26" spans="1:11" s="71" customFormat="1" ht="42" customHeight="1">
      <c r="A26" s="76" t="s">
        <v>159</v>
      </c>
      <c r="B26" s="75" t="s">
        <v>47</v>
      </c>
      <c r="C26" s="76" t="s">
        <v>158</v>
      </c>
      <c r="D26" s="75" t="s">
        <v>66</v>
      </c>
      <c r="E26" s="74"/>
      <c r="F26" s="73">
        <v>16000000</v>
      </c>
      <c r="G26" s="73"/>
      <c r="H26" s="72"/>
      <c r="I26" s="72"/>
      <c r="J26" s="72"/>
      <c r="K26" s="72">
        <v>16000000</v>
      </c>
    </row>
    <row r="27" spans="1:11" s="82" customFormat="1" ht="39" customHeight="1">
      <c r="A27" s="94" t="s">
        <v>157</v>
      </c>
      <c r="B27" s="86" t="s">
        <v>47</v>
      </c>
      <c r="C27" s="87" t="s">
        <v>156</v>
      </c>
      <c r="D27" s="86" t="s">
        <v>140</v>
      </c>
      <c r="E27" s="85"/>
      <c r="F27" s="84">
        <v>15000000</v>
      </c>
      <c r="G27" s="84">
        <v>15000000</v>
      </c>
      <c r="H27" s="83"/>
      <c r="I27" s="83"/>
      <c r="J27" s="83"/>
      <c r="K27" s="83">
        <v>15000000</v>
      </c>
    </row>
    <row r="28" spans="1:11" s="71" customFormat="1" ht="42" customHeight="1">
      <c r="A28" s="76" t="s">
        <v>155</v>
      </c>
      <c r="B28" s="75" t="s">
        <v>47</v>
      </c>
      <c r="C28" s="76" t="s">
        <v>154</v>
      </c>
      <c r="D28" s="75" t="s">
        <v>66</v>
      </c>
      <c r="E28" s="74"/>
      <c r="F28" s="73">
        <v>15500000</v>
      </c>
      <c r="G28" s="73"/>
      <c r="H28" s="72"/>
      <c r="I28" s="72"/>
      <c r="J28" s="72"/>
      <c r="K28" s="72">
        <v>15500000</v>
      </c>
    </row>
    <row r="29" spans="1:11" s="82" customFormat="1" ht="42" customHeight="1">
      <c r="A29" s="87" t="s">
        <v>153</v>
      </c>
      <c r="B29" s="86" t="s">
        <v>47</v>
      </c>
      <c r="C29" s="87" t="s">
        <v>152</v>
      </c>
      <c r="D29" s="86" t="s">
        <v>140</v>
      </c>
      <c r="E29" s="85"/>
      <c r="F29" s="84">
        <v>5500000</v>
      </c>
      <c r="G29" s="84"/>
      <c r="H29" s="83"/>
      <c r="I29" s="83"/>
      <c r="J29" s="83"/>
      <c r="K29" s="83">
        <v>5500000</v>
      </c>
    </row>
    <row r="30" spans="1:11" s="71" customFormat="1" ht="42" customHeight="1">
      <c r="A30" s="76" t="s">
        <v>151</v>
      </c>
      <c r="B30" s="75" t="s">
        <v>47</v>
      </c>
      <c r="C30" s="76" t="s">
        <v>150</v>
      </c>
      <c r="D30" s="75" t="s">
        <v>140</v>
      </c>
      <c r="E30" s="74">
        <v>304000000</v>
      </c>
      <c r="F30" s="73"/>
      <c r="G30" s="73"/>
      <c r="H30" s="72"/>
      <c r="I30" s="72"/>
      <c r="J30" s="72"/>
      <c r="K30" s="72">
        <v>304000000</v>
      </c>
    </row>
    <row r="31" spans="1:11" s="82" customFormat="1" ht="42" customHeight="1">
      <c r="A31" s="87" t="s">
        <v>149</v>
      </c>
      <c r="B31" s="86" t="s">
        <v>47</v>
      </c>
      <c r="C31" s="87" t="s">
        <v>148</v>
      </c>
      <c r="D31" s="86" t="s">
        <v>143</v>
      </c>
      <c r="E31" s="85">
        <v>2800000</v>
      </c>
      <c r="F31" s="84"/>
      <c r="G31" s="84"/>
      <c r="H31" s="83"/>
      <c r="I31" s="83"/>
      <c r="J31" s="83"/>
      <c r="K31" s="83">
        <v>2800000</v>
      </c>
    </row>
    <row r="32" spans="1:11" s="71" customFormat="1" ht="42" customHeight="1">
      <c r="A32" s="76" t="s">
        <v>147</v>
      </c>
      <c r="B32" s="75" t="s">
        <v>47</v>
      </c>
      <c r="C32" s="76" t="s">
        <v>146</v>
      </c>
      <c r="D32" s="75" t="s">
        <v>143</v>
      </c>
      <c r="E32" s="74"/>
      <c r="F32" s="73">
        <v>12300000</v>
      </c>
      <c r="G32" s="73"/>
      <c r="H32" s="72"/>
      <c r="I32" s="72"/>
      <c r="J32" s="72"/>
      <c r="K32" s="72">
        <v>12300000</v>
      </c>
    </row>
    <row r="33" spans="1:12" s="82" customFormat="1" ht="42" customHeight="1">
      <c r="A33" s="87" t="s">
        <v>145</v>
      </c>
      <c r="B33" s="86" t="s">
        <v>47</v>
      </c>
      <c r="C33" s="87" t="s">
        <v>144</v>
      </c>
      <c r="D33" s="86" t="s">
        <v>143</v>
      </c>
      <c r="E33" s="85">
        <v>62000000</v>
      </c>
      <c r="F33" s="84"/>
      <c r="G33" s="84"/>
      <c r="H33" s="83"/>
      <c r="I33" s="83"/>
      <c r="J33" s="83"/>
      <c r="K33" s="83">
        <v>62000000</v>
      </c>
    </row>
    <row r="34" spans="1:12" s="71" customFormat="1" ht="42" customHeight="1">
      <c r="A34" s="76" t="s">
        <v>142</v>
      </c>
      <c r="B34" s="75" t="s">
        <v>47</v>
      </c>
      <c r="C34" s="76" t="s">
        <v>141</v>
      </c>
      <c r="D34" s="75" t="s">
        <v>140</v>
      </c>
      <c r="E34" s="74"/>
      <c r="F34" s="73">
        <v>26000000</v>
      </c>
      <c r="G34" s="73">
        <v>26000000</v>
      </c>
      <c r="H34" s="72"/>
      <c r="I34" s="72"/>
      <c r="J34" s="72"/>
      <c r="K34" s="72">
        <v>26000000</v>
      </c>
    </row>
    <row r="35" spans="1:12" s="82" customFormat="1" ht="42" customHeight="1">
      <c r="A35" s="87" t="s">
        <v>139</v>
      </c>
      <c r="B35" s="86" t="s">
        <v>47</v>
      </c>
      <c r="C35" s="87" t="s">
        <v>138</v>
      </c>
      <c r="D35" s="86" t="s">
        <v>49</v>
      </c>
      <c r="E35" s="85">
        <v>19000</v>
      </c>
      <c r="F35" s="84"/>
      <c r="G35" s="84"/>
      <c r="H35" s="83"/>
      <c r="I35" s="83"/>
      <c r="J35" s="83"/>
      <c r="K35" s="83">
        <v>19000</v>
      </c>
    </row>
    <row r="36" spans="1:12" s="71" customFormat="1" ht="42" customHeight="1">
      <c r="A36" s="76" t="s">
        <v>137</v>
      </c>
      <c r="B36" s="75" t="s">
        <v>47</v>
      </c>
      <c r="C36" s="76" t="s">
        <v>136</v>
      </c>
      <c r="D36" s="75" t="s">
        <v>135</v>
      </c>
      <c r="E36" s="74"/>
      <c r="F36" s="73">
        <v>3500000</v>
      </c>
      <c r="G36" s="73">
        <v>3500000</v>
      </c>
      <c r="H36" s="72"/>
      <c r="I36" s="72"/>
      <c r="J36" s="72"/>
      <c r="K36" s="72">
        <v>3500000</v>
      </c>
    </row>
    <row r="37" spans="1:12" s="82" customFormat="1" ht="42" customHeight="1">
      <c r="A37" s="87" t="s">
        <v>134</v>
      </c>
      <c r="B37" s="86" t="s">
        <v>47</v>
      </c>
      <c r="C37" s="87" t="s">
        <v>133</v>
      </c>
      <c r="D37" s="86" t="s">
        <v>86</v>
      </c>
      <c r="E37" s="85"/>
      <c r="F37" s="84">
        <v>25000000</v>
      </c>
      <c r="G37" s="84">
        <v>25000000</v>
      </c>
      <c r="H37" s="83">
        <v>3000000</v>
      </c>
      <c r="I37" s="83">
        <v>15000000</v>
      </c>
      <c r="J37" s="83"/>
      <c r="K37" s="83">
        <v>25000000</v>
      </c>
    </row>
    <row r="38" spans="1:12" s="71" customFormat="1" ht="42" customHeight="1">
      <c r="A38" s="76" t="s">
        <v>132</v>
      </c>
      <c r="B38" s="75" t="s">
        <v>38</v>
      </c>
      <c r="C38" s="76" t="s">
        <v>131</v>
      </c>
      <c r="D38" s="75" t="s">
        <v>120</v>
      </c>
      <c r="E38" s="74">
        <v>0</v>
      </c>
      <c r="F38" s="73">
        <v>9000000</v>
      </c>
      <c r="G38" s="73"/>
      <c r="H38" s="72">
        <v>9000000</v>
      </c>
      <c r="I38" s="72"/>
      <c r="J38" s="72"/>
      <c r="K38" s="72">
        <v>9000000</v>
      </c>
    </row>
    <row r="39" spans="1:12" s="82" customFormat="1" ht="42" customHeight="1">
      <c r="A39" s="87" t="s">
        <v>130</v>
      </c>
      <c r="B39" s="86" t="s">
        <v>47</v>
      </c>
      <c r="C39" s="87" t="s">
        <v>129</v>
      </c>
      <c r="D39" s="86" t="s">
        <v>128</v>
      </c>
      <c r="E39" s="85">
        <v>0</v>
      </c>
      <c r="F39" s="84">
        <v>150000</v>
      </c>
      <c r="G39" s="84"/>
      <c r="H39" s="83"/>
      <c r="I39" s="83"/>
      <c r="J39" s="83"/>
      <c r="K39" s="83">
        <v>150000</v>
      </c>
    </row>
    <row r="40" spans="1:12" s="71" customFormat="1" ht="42" customHeight="1">
      <c r="A40" s="76" t="s">
        <v>127</v>
      </c>
      <c r="B40" s="75" t="s">
        <v>47</v>
      </c>
      <c r="C40" s="76" t="s">
        <v>126</v>
      </c>
      <c r="D40" s="75" t="s">
        <v>111</v>
      </c>
      <c r="E40" s="74">
        <v>800000</v>
      </c>
      <c r="F40" s="73"/>
      <c r="G40" s="73"/>
      <c r="H40" s="72"/>
      <c r="I40" s="72"/>
      <c r="J40" s="72"/>
      <c r="K40" s="72">
        <v>800000</v>
      </c>
    </row>
    <row r="41" spans="1:12" s="82" customFormat="1" ht="42" customHeight="1">
      <c r="A41" s="87" t="s">
        <v>125</v>
      </c>
      <c r="B41" s="86" t="s">
        <v>47</v>
      </c>
      <c r="C41" s="87" t="s">
        <v>124</v>
      </c>
      <c r="D41" s="86" t="s">
        <v>123</v>
      </c>
      <c r="E41" s="85">
        <v>0</v>
      </c>
      <c r="F41" s="84">
        <v>5000000</v>
      </c>
      <c r="G41" s="84">
        <v>5000000</v>
      </c>
      <c r="H41" s="83"/>
      <c r="I41" s="83"/>
      <c r="J41" s="83">
        <v>5000000</v>
      </c>
      <c r="K41" s="83">
        <v>5000000</v>
      </c>
    </row>
    <row r="42" spans="1:12" s="71" customFormat="1" ht="42" customHeight="1">
      <c r="A42" s="76" t="s">
        <v>122</v>
      </c>
      <c r="B42" s="75" t="s">
        <v>47</v>
      </c>
      <c r="C42" s="76" t="s">
        <v>121</v>
      </c>
      <c r="D42" s="75" t="s">
        <v>120</v>
      </c>
      <c r="E42" s="74">
        <v>0</v>
      </c>
      <c r="F42" s="73">
        <v>9000000</v>
      </c>
      <c r="G42" s="73"/>
      <c r="H42" s="72"/>
      <c r="I42" s="72">
        <v>9000000</v>
      </c>
      <c r="J42" s="72"/>
      <c r="K42" s="72">
        <v>9000000</v>
      </c>
    </row>
    <row r="43" spans="1:12" s="88" customFormat="1" ht="27.6" customHeight="1">
      <c r="A43" s="93" t="s">
        <v>119</v>
      </c>
      <c r="B43" s="92" t="s">
        <v>47</v>
      </c>
      <c r="C43" s="91" t="s">
        <v>118</v>
      </c>
      <c r="D43" s="90" t="s">
        <v>117</v>
      </c>
      <c r="E43" s="85">
        <v>0</v>
      </c>
      <c r="F43" s="84">
        <v>47000</v>
      </c>
      <c r="G43" s="84"/>
      <c r="H43" s="89"/>
      <c r="I43" s="89"/>
      <c r="J43" s="89"/>
      <c r="K43" s="83">
        <v>47000</v>
      </c>
      <c r="L43" s="83"/>
    </row>
    <row r="44" spans="1:12" s="71" customFormat="1" ht="42" customHeight="1">
      <c r="A44" s="76" t="s">
        <v>116</v>
      </c>
      <c r="B44" s="75" t="s">
        <v>47</v>
      </c>
      <c r="C44" s="76" t="s">
        <v>115</v>
      </c>
      <c r="D44" s="75" t="s">
        <v>114</v>
      </c>
      <c r="E44" s="74">
        <v>15000000</v>
      </c>
      <c r="F44" s="73"/>
      <c r="G44" s="73"/>
      <c r="H44" s="72"/>
      <c r="I44" s="72"/>
      <c r="J44" s="72"/>
      <c r="K44" s="72">
        <v>15000000</v>
      </c>
    </row>
    <row r="45" spans="1:12" s="82" customFormat="1" ht="42" customHeight="1">
      <c r="A45" s="87" t="s">
        <v>113</v>
      </c>
      <c r="B45" s="86" t="s">
        <v>47</v>
      </c>
      <c r="C45" s="87" t="s">
        <v>112</v>
      </c>
      <c r="D45" s="86" t="s">
        <v>111</v>
      </c>
      <c r="E45" s="85">
        <v>0</v>
      </c>
      <c r="F45" s="84">
        <v>6000000</v>
      </c>
      <c r="G45" s="84">
        <v>3000000</v>
      </c>
      <c r="H45" s="83"/>
      <c r="I45" s="83">
        <v>3000000</v>
      </c>
      <c r="J45" s="83"/>
      <c r="K45" s="83">
        <v>6000000</v>
      </c>
    </row>
    <row r="46" spans="1:12" s="71" customFormat="1" ht="42" customHeight="1">
      <c r="A46" s="76" t="s">
        <v>110</v>
      </c>
      <c r="B46" s="75" t="s">
        <v>47</v>
      </c>
      <c r="C46" s="76" t="s">
        <v>109</v>
      </c>
      <c r="D46" s="75" t="s">
        <v>108</v>
      </c>
      <c r="E46" s="74">
        <v>15000000</v>
      </c>
      <c r="F46" s="73">
        <v>5000000</v>
      </c>
      <c r="G46" s="73"/>
      <c r="H46" s="72"/>
      <c r="I46" s="72"/>
      <c r="J46" s="72"/>
      <c r="K46" s="72">
        <v>20000000</v>
      </c>
    </row>
    <row r="47" spans="1:12" s="82" customFormat="1" ht="42" customHeight="1">
      <c r="A47" s="87" t="s">
        <v>107</v>
      </c>
      <c r="B47" s="86" t="s">
        <v>47</v>
      </c>
      <c r="C47" s="87" t="s">
        <v>106</v>
      </c>
      <c r="D47" s="86" t="s">
        <v>89</v>
      </c>
      <c r="E47" s="85">
        <v>500000</v>
      </c>
      <c r="F47" s="84"/>
      <c r="G47" s="84"/>
      <c r="H47" s="83"/>
      <c r="I47" s="83"/>
      <c r="J47" s="83"/>
      <c r="K47" s="83">
        <v>500000</v>
      </c>
    </row>
    <row r="48" spans="1:12" s="71" customFormat="1" ht="42" customHeight="1">
      <c r="A48" s="76" t="s">
        <v>105</v>
      </c>
      <c r="B48" s="75" t="s">
        <v>47</v>
      </c>
      <c r="C48" s="76" t="s">
        <v>104</v>
      </c>
      <c r="D48" s="75" t="s">
        <v>103</v>
      </c>
      <c r="E48" s="74">
        <v>0</v>
      </c>
      <c r="F48" s="73">
        <v>50000</v>
      </c>
      <c r="G48" s="73"/>
      <c r="H48" s="72"/>
      <c r="I48" s="72"/>
      <c r="J48" s="72"/>
      <c r="K48" s="72">
        <v>50000</v>
      </c>
    </row>
    <row r="49" spans="1:11" s="82" customFormat="1" ht="42" customHeight="1">
      <c r="A49" s="87" t="s">
        <v>102</v>
      </c>
      <c r="B49" s="86" t="s">
        <v>47</v>
      </c>
      <c r="C49" s="87" t="s">
        <v>101</v>
      </c>
      <c r="D49" s="86" t="s">
        <v>100</v>
      </c>
      <c r="E49" s="85">
        <v>0</v>
      </c>
      <c r="F49" s="84">
        <v>60000</v>
      </c>
      <c r="G49" s="84">
        <v>60000</v>
      </c>
      <c r="H49" s="83"/>
      <c r="I49" s="83"/>
      <c r="J49" s="83">
        <v>60000</v>
      </c>
      <c r="K49" s="83">
        <v>60000</v>
      </c>
    </row>
    <row r="50" spans="1:11" s="71" customFormat="1" ht="42" customHeight="1">
      <c r="A50" s="76" t="s">
        <v>99</v>
      </c>
      <c r="B50" s="75" t="s">
        <v>47</v>
      </c>
      <c r="C50" s="76" t="s">
        <v>98</v>
      </c>
      <c r="D50" s="75" t="s">
        <v>95</v>
      </c>
      <c r="E50" s="74">
        <v>0</v>
      </c>
      <c r="F50" s="73">
        <v>15000</v>
      </c>
      <c r="G50" s="73"/>
      <c r="H50" s="72"/>
      <c r="I50" s="72"/>
      <c r="J50" s="72"/>
      <c r="K50" s="72">
        <v>15000</v>
      </c>
    </row>
    <row r="51" spans="1:11" s="82" customFormat="1" ht="42" customHeight="1">
      <c r="A51" s="87" t="s">
        <v>97</v>
      </c>
      <c r="B51" s="86" t="s">
        <v>47</v>
      </c>
      <c r="C51" s="87" t="s">
        <v>96</v>
      </c>
      <c r="D51" s="86" t="s">
        <v>95</v>
      </c>
      <c r="E51" s="85">
        <v>0</v>
      </c>
      <c r="F51" s="84">
        <v>75000</v>
      </c>
      <c r="G51" s="84">
        <v>25000</v>
      </c>
      <c r="H51" s="83">
        <v>50000</v>
      </c>
      <c r="I51" s="83">
        <v>50000</v>
      </c>
      <c r="J51" s="83"/>
      <c r="K51" s="83">
        <v>75000</v>
      </c>
    </row>
    <row r="52" spans="1:11" s="71" customFormat="1" ht="42" customHeight="1">
      <c r="A52" s="76" t="s">
        <v>94</v>
      </c>
      <c r="B52" s="75" t="s">
        <v>47</v>
      </c>
      <c r="C52" s="76" t="s">
        <v>93</v>
      </c>
      <c r="D52" s="75" t="s">
        <v>92</v>
      </c>
      <c r="E52" s="74">
        <v>30000</v>
      </c>
      <c r="F52" s="73"/>
      <c r="G52" s="73"/>
      <c r="H52" s="72"/>
      <c r="I52" s="72"/>
      <c r="J52" s="72"/>
      <c r="K52" s="72">
        <v>30000</v>
      </c>
    </row>
    <row r="53" spans="1:11" s="82" customFormat="1" ht="42" customHeight="1">
      <c r="A53" s="87" t="s">
        <v>91</v>
      </c>
      <c r="B53" s="86" t="s">
        <v>47</v>
      </c>
      <c r="C53" s="87" t="s">
        <v>90</v>
      </c>
      <c r="D53" s="86" t="s">
        <v>89</v>
      </c>
      <c r="E53" s="85">
        <v>0</v>
      </c>
      <c r="F53" s="84">
        <v>500000</v>
      </c>
      <c r="G53" s="84">
        <v>500000</v>
      </c>
      <c r="H53" s="83"/>
      <c r="I53" s="83"/>
      <c r="J53" s="83"/>
      <c r="K53" s="83">
        <v>500000</v>
      </c>
    </row>
    <row r="54" spans="1:11" s="71" customFormat="1" ht="42" customHeight="1">
      <c r="A54" s="76" t="s">
        <v>88</v>
      </c>
      <c r="B54" s="75" t="s">
        <v>47</v>
      </c>
      <c r="C54" s="76" t="s">
        <v>87</v>
      </c>
      <c r="D54" s="75" t="s">
        <v>86</v>
      </c>
      <c r="E54" s="74">
        <v>0</v>
      </c>
      <c r="F54" s="73">
        <v>3000000</v>
      </c>
      <c r="G54" s="73">
        <v>3000000</v>
      </c>
      <c r="H54" s="72"/>
      <c r="I54" s="72"/>
      <c r="J54" s="72"/>
      <c r="K54" s="72">
        <v>3000000</v>
      </c>
    </row>
    <row r="55" spans="1:11" s="82" customFormat="1" ht="42" customHeight="1">
      <c r="A55" s="87" t="s">
        <v>85</v>
      </c>
      <c r="B55" s="86" t="s">
        <v>47</v>
      </c>
      <c r="C55" s="87" t="s">
        <v>84</v>
      </c>
      <c r="D55" s="86" t="s">
        <v>83</v>
      </c>
      <c r="E55" s="85">
        <v>2000000</v>
      </c>
      <c r="F55" s="84"/>
      <c r="G55" s="84"/>
      <c r="H55" s="83"/>
      <c r="I55" s="83"/>
      <c r="J55" s="83"/>
      <c r="K55" s="83">
        <v>2000000</v>
      </c>
    </row>
    <row r="56" spans="1:11" s="71" customFormat="1" ht="42" customHeight="1">
      <c r="A56" s="76" t="s">
        <v>82</v>
      </c>
      <c r="B56" s="75" t="s">
        <v>38</v>
      </c>
      <c r="C56" s="76" t="s">
        <v>81</v>
      </c>
      <c r="D56" s="75" t="s">
        <v>80</v>
      </c>
      <c r="E56" s="74">
        <v>0</v>
      </c>
      <c r="F56" s="73">
        <v>15000000</v>
      </c>
      <c r="G56" s="73">
        <v>10000000</v>
      </c>
      <c r="H56" s="72"/>
      <c r="I56" s="72"/>
      <c r="J56" s="72"/>
      <c r="K56" s="72">
        <v>15000000</v>
      </c>
    </row>
    <row r="57" spans="1:11" s="82" customFormat="1" ht="42" customHeight="1">
      <c r="A57" s="87" t="s">
        <v>79</v>
      </c>
      <c r="B57" s="86" t="s">
        <v>47</v>
      </c>
      <c r="C57" s="87" t="s">
        <v>78</v>
      </c>
      <c r="D57" s="86" t="s">
        <v>77</v>
      </c>
      <c r="E57" s="85">
        <v>500000</v>
      </c>
      <c r="F57" s="84"/>
      <c r="G57" s="84"/>
      <c r="H57" s="83"/>
      <c r="I57" s="83"/>
      <c r="J57" s="83"/>
      <c r="K57" s="83">
        <v>500000</v>
      </c>
    </row>
    <row r="58" spans="1:11" s="71" customFormat="1" ht="42" customHeight="1">
      <c r="A58" s="76" t="s">
        <v>76</v>
      </c>
      <c r="B58" s="75" t="s">
        <v>47</v>
      </c>
      <c r="C58" s="76" t="s">
        <v>75</v>
      </c>
      <c r="D58" s="75" t="s">
        <v>74</v>
      </c>
      <c r="E58" s="74">
        <v>15000000</v>
      </c>
      <c r="F58" s="73"/>
      <c r="G58" s="73"/>
      <c r="H58" s="72"/>
      <c r="I58" s="72"/>
      <c r="J58" s="72"/>
      <c r="K58" s="72">
        <v>15000000</v>
      </c>
    </row>
    <row r="59" spans="1:11" s="82" customFormat="1" ht="42" customHeight="1">
      <c r="A59" s="87" t="s">
        <v>60</v>
      </c>
      <c r="B59" s="86" t="s">
        <v>47</v>
      </c>
      <c r="C59" s="87" t="s">
        <v>73</v>
      </c>
      <c r="D59" s="86" t="s">
        <v>72</v>
      </c>
      <c r="E59" s="85">
        <v>0</v>
      </c>
      <c r="F59" s="84">
        <v>200000</v>
      </c>
      <c r="G59" s="84">
        <v>200000</v>
      </c>
      <c r="H59" s="83"/>
      <c r="I59" s="83"/>
      <c r="J59" s="83">
        <v>200000</v>
      </c>
      <c r="K59" s="83">
        <v>200000</v>
      </c>
    </row>
    <row r="60" spans="1:11" s="71" customFormat="1" ht="42" customHeight="1">
      <c r="A60" s="76" t="s">
        <v>71</v>
      </c>
      <c r="B60" s="75" t="s">
        <v>47</v>
      </c>
      <c r="C60" s="76" t="s">
        <v>70</v>
      </c>
      <c r="D60" s="75" t="s">
        <v>69</v>
      </c>
      <c r="E60" s="74">
        <v>0</v>
      </c>
      <c r="F60" s="73">
        <v>500000</v>
      </c>
      <c r="G60" s="73">
        <v>500000</v>
      </c>
      <c r="H60" s="72">
        <v>500000</v>
      </c>
      <c r="I60" s="72"/>
      <c r="J60" s="72"/>
      <c r="K60" s="72">
        <v>500000</v>
      </c>
    </row>
    <row r="61" spans="1:11" s="82" customFormat="1" ht="42" customHeight="1">
      <c r="A61" s="87" t="s">
        <v>68</v>
      </c>
      <c r="B61" s="86" t="s">
        <v>47</v>
      </c>
      <c r="C61" s="87" t="s">
        <v>67</v>
      </c>
      <c r="D61" s="86" t="s">
        <v>66</v>
      </c>
      <c r="E61" s="85">
        <v>10000000</v>
      </c>
      <c r="F61" s="84"/>
      <c r="G61" s="84"/>
      <c r="H61" s="83"/>
      <c r="I61" s="83"/>
      <c r="J61" s="83"/>
      <c r="K61" s="83">
        <v>10000000</v>
      </c>
    </row>
    <row r="62" spans="1:11" s="71" customFormat="1" ht="42" customHeight="1">
      <c r="A62" s="76" t="s">
        <v>65</v>
      </c>
      <c r="B62" s="75" t="s">
        <v>47</v>
      </c>
      <c r="C62" s="76" t="s">
        <v>64</v>
      </c>
      <c r="D62" s="75" t="s">
        <v>63</v>
      </c>
      <c r="E62" s="74"/>
      <c r="F62" s="73">
        <v>3000000</v>
      </c>
      <c r="G62" s="73"/>
      <c r="H62" s="72"/>
      <c r="I62" s="72">
        <v>3000000</v>
      </c>
      <c r="J62" s="72"/>
      <c r="K62" s="72">
        <v>3000000</v>
      </c>
    </row>
    <row r="63" spans="1:11" s="82" customFormat="1" ht="42" customHeight="1">
      <c r="A63" s="87" t="s">
        <v>62</v>
      </c>
      <c r="B63" s="86" t="s">
        <v>47</v>
      </c>
      <c r="C63" s="87" t="s">
        <v>61</v>
      </c>
      <c r="D63" s="86" t="s">
        <v>49</v>
      </c>
      <c r="E63" s="85"/>
      <c r="F63" s="84">
        <v>6000000</v>
      </c>
      <c r="G63" s="84"/>
      <c r="H63" s="83"/>
      <c r="I63" s="83"/>
      <c r="J63" s="83"/>
      <c r="K63" s="83">
        <v>6000000</v>
      </c>
    </row>
    <row r="64" spans="1:11" s="71" customFormat="1" ht="42" customHeight="1">
      <c r="A64" s="76" t="s">
        <v>60</v>
      </c>
      <c r="B64" s="75" t="s">
        <v>47</v>
      </c>
      <c r="C64" s="76" t="s">
        <v>59</v>
      </c>
      <c r="D64" s="75" t="s">
        <v>58</v>
      </c>
      <c r="E64" s="74"/>
      <c r="F64" s="73">
        <v>380000</v>
      </c>
      <c r="G64" s="73">
        <v>380000</v>
      </c>
      <c r="H64" s="72"/>
      <c r="I64" s="72"/>
      <c r="J64" s="72"/>
      <c r="K64" s="72">
        <v>380000</v>
      </c>
    </row>
    <row r="65" spans="1:13" s="82" customFormat="1" ht="42" customHeight="1">
      <c r="A65" s="87" t="s">
        <v>57</v>
      </c>
      <c r="B65" s="86" t="s">
        <v>38</v>
      </c>
      <c r="C65" s="87" t="s">
        <v>56</v>
      </c>
      <c r="D65" s="86" t="s">
        <v>55</v>
      </c>
      <c r="E65" s="85"/>
      <c r="F65" s="84">
        <v>5000000</v>
      </c>
      <c r="G65" s="84">
        <v>5000000</v>
      </c>
      <c r="H65" s="83"/>
      <c r="I65" s="83"/>
      <c r="J65" s="83"/>
      <c r="K65" s="83">
        <v>5000000</v>
      </c>
    </row>
    <row r="66" spans="1:13" s="71" customFormat="1" ht="42" customHeight="1">
      <c r="A66" s="76" t="s">
        <v>54</v>
      </c>
      <c r="B66" s="75" t="s">
        <v>47</v>
      </c>
      <c r="C66" s="76" t="s">
        <v>53</v>
      </c>
      <c r="D66" s="75" t="s">
        <v>52</v>
      </c>
      <c r="E66" s="74"/>
      <c r="F66" s="73">
        <v>6000000</v>
      </c>
      <c r="G66" s="73">
        <v>6000000</v>
      </c>
      <c r="H66" s="72"/>
      <c r="I66" s="72"/>
      <c r="J66" s="72"/>
      <c r="K66" s="72">
        <v>6000000</v>
      </c>
    </row>
    <row r="67" spans="1:13" s="77" customFormat="1" ht="42" customHeight="1">
      <c r="A67" s="81" t="s">
        <v>51</v>
      </c>
      <c r="B67" s="80" t="s">
        <v>47</v>
      </c>
      <c r="C67" s="81" t="s">
        <v>50</v>
      </c>
      <c r="D67" s="80" t="s">
        <v>49</v>
      </c>
      <c r="E67" s="79"/>
      <c r="F67" s="79">
        <v>80000</v>
      </c>
      <c r="G67" s="79">
        <v>80000</v>
      </c>
      <c r="H67" s="78"/>
      <c r="I67" s="78"/>
      <c r="J67" s="78"/>
      <c r="K67" s="78">
        <v>80000</v>
      </c>
    </row>
    <row r="68" spans="1:13" s="71" customFormat="1" ht="42" customHeight="1">
      <c r="A68" s="76" t="s">
        <v>48</v>
      </c>
      <c r="B68" s="75" t="s">
        <v>47</v>
      </c>
      <c r="C68" s="76" t="s">
        <v>46</v>
      </c>
      <c r="D68" s="75" t="s">
        <v>45</v>
      </c>
      <c r="E68" s="74"/>
      <c r="F68" s="73">
        <v>1876860</v>
      </c>
      <c r="G68" s="73">
        <v>1876860</v>
      </c>
      <c r="H68" s="72"/>
      <c r="I68" s="72"/>
      <c r="J68" s="72"/>
      <c r="K68" s="72">
        <v>1876860</v>
      </c>
    </row>
    <row r="69" spans="1:13" s="61" customFormat="1" ht="33.6" customHeight="1">
      <c r="B69" s="70"/>
      <c r="C69" s="69"/>
      <c r="D69" s="68" t="s">
        <v>44</v>
      </c>
      <c r="E69" s="67">
        <f>SUM(E5:E68)</f>
        <v>476429021.51999998</v>
      </c>
      <c r="F69" s="66">
        <f>SUM(F4:F68)</f>
        <v>248187397.56999999</v>
      </c>
      <c r="G69" s="66">
        <f>SUM(G4:G63)</f>
        <v>128056883.5</v>
      </c>
      <c r="H69" s="65">
        <f>SUM(H4:H68)</f>
        <v>12761511.620000001</v>
      </c>
      <c r="I69" s="65">
        <f>SUM(I4:I63)</f>
        <v>30350000</v>
      </c>
      <c r="J69" s="65">
        <f>SUM(J4:J63)</f>
        <v>5510000</v>
      </c>
      <c r="K69" s="64">
        <f>SUM(K4:K68)</f>
        <v>724616419.09000003</v>
      </c>
      <c r="L69" s="63"/>
      <c r="M69" s="62"/>
    </row>
    <row r="70" spans="1:13">
      <c r="D70" s="60" t="s">
        <v>43</v>
      </c>
      <c r="E70" s="59">
        <f>E69/K69</f>
        <v>0.6574913415822361</v>
      </c>
      <c r="F70" s="58">
        <f>F69/K69</f>
        <v>0.34250865841776379</v>
      </c>
      <c r="G70" s="58">
        <f>G69/K69</f>
        <v>0.17672368459552509</v>
      </c>
      <c r="H70" s="57">
        <f>H69/K69</f>
        <v>1.7611402783318623E-2</v>
      </c>
      <c r="I70" s="57">
        <f>I69/K69</f>
        <v>4.1884228952629374E-2</v>
      </c>
      <c r="J70" s="57">
        <f>J69/K69</f>
        <v>7.6040231146289241E-3</v>
      </c>
      <c r="K70" s="51"/>
      <c r="L70" s="56"/>
    </row>
    <row r="71" spans="1:13">
      <c r="D71" s="55" t="s">
        <v>42</v>
      </c>
      <c r="E71" s="54"/>
      <c r="F71" s="53">
        <v>0.35</v>
      </c>
      <c r="G71" s="53">
        <v>0.23</v>
      </c>
      <c r="H71" s="52">
        <v>1.4999999999999999E-2</v>
      </c>
      <c r="I71" s="52">
        <v>3.5000000000000003E-2</v>
      </c>
      <c r="J71" s="52">
        <v>2.5999999999999999E-2</v>
      </c>
      <c r="K71" s="51"/>
    </row>
    <row r="72" spans="1:13">
      <c r="D72" s="41" t="s">
        <v>41</v>
      </c>
      <c r="E72" s="47"/>
      <c r="F72" s="50">
        <v>0.35</v>
      </c>
      <c r="G72" s="47">
        <v>0.22</v>
      </c>
      <c r="H72" s="45">
        <v>1.4999999999999999E-2</v>
      </c>
      <c r="I72" s="45">
        <v>3.5000000000000003E-2</v>
      </c>
      <c r="J72" s="49">
        <v>2.5999999999999999E-2</v>
      </c>
      <c r="K72" s="48"/>
    </row>
    <row r="73" spans="1:13">
      <c r="D73" s="41" t="s">
        <v>40</v>
      </c>
      <c r="E73" s="47"/>
      <c r="F73" s="46">
        <v>0.39119999999999999</v>
      </c>
      <c r="G73" s="45">
        <v>0.16259999999999999</v>
      </c>
      <c r="H73" s="45">
        <v>1.2699999999999999E-2</v>
      </c>
      <c r="I73" s="45">
        <v>2.7699999999999999E-2</v>
      </c>
      <c r="J73" s="45">
        <v>1.72E-2</v>
      </c>
    </row>
  </sheetData>
  <autoFilter ref="D2:D73" xr:uid="{61C81566-1FCA-4BBE-9149-63F3FE2166E1}"/>
  <mergeCells count="2">
    <mergeCell ref="B2:D2"/>
    <mergeCell ref="E2:K2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D9B84-07D6-431C-92CA-BBE17C8DF686}">
  <dimension ref="A1:G54"/>
  <sheetViews>
    <sheetView tabSelected="1" topLeftCell="A19" zoomScale="130" zoomScaleNormal="130" workbookViewId="0">
      <selection activeCell="D24" sqref="D24"/>
    </sheetView>
  </sheetViews>
  <sheetFormatPr defaultRowHeight="14.4"/>
  <cols>
    <col min="1" max="1" width="11.44140625" style="106" customWidth="1"/>
    <col min="2" max="2" width="20.109375" style="40" customWidth="1"/>
    <col min="3" max="3" width="49.109375" style="40" customWidth="1"/>
    <col min="4" max="4" width="14" style="40" customWidth="1"/>
    <col min="5" max="5" width="18.5546875" style="40" customWidth="1"/>
    <col min="6" max="6" width="13.88671875" style="40" customWidth="1"/>
    <col min="7" max="16384" width="8.88671875" style="40"/>
  </cols>
  <sheetData>
    <row r="1" spans="1:7" ht="30" customHeight="1" thickBot="1">
      <c r="A1" s="104" t="s">
        <v>206</v>
      </c>
      <c r="B1" s="101" t="s">
        <v>207</v>
      </c>
      <c r="C1" s="101" t="s">
        <v>208</v>
      </c>
      <c r="D1" s="101" t="s">
        <v>209</v>
      </c>
      <c r="E1" s="101" t="s">
        <v>210</v>
      </c>
      <c r="F1" s="102" t="s">
        <v>211</v>
      </c>
      <c r="G1" s="100"/>
    </row>
    <row r="2" spans="1:7" ht="40.200000000000003" customHeight="1">
      <c r="A2" s="105">
        <v>236220</v>
      </c>
      <c r="B2" s="99" t="s">
        <v>214</v>
      </c>
      <c r="C2" s="99" t="s">
        <v>264</v>
      </c>
      <c r="D2" s="99" t="s">
        <v>164</v>
      </c>
      <c r="E2" s="99" t="s">
        <v>242</v>
      </c>
      <c r="F2" s="103" t="s">
        <v>30</v>
      </c>
      <c r="G2" s="100"/>
    </row>
    <row r="3" spans="1:7" ht="40.200000000000003" customHeight="1">
      <c r="A3" s="105">
        <v>236220</v>
      </c>
      <c r="B3" s="99" t="s">
        <v>214</v>
      </c>
      <c r="C3" s="99" t="s">
        <v>290</v>
      </c>
      <c r="D3" s="99" t="s">
        <v>230</v>
      </c>
      <c r="E3" s="99" t="s">
        <v>220</v>
      </c>
      <c r="F3" s="103" t="s">
        <v>37</v>
      </c>
      <c r="G3" s="100"/>
    </row>
    <row r="4" spans="1:7" ht="40.200000000000003" customHeight="1">
      <c r="A4" s="105">
        <v>236220</v>
      </c>
      <c r="B4" s="99" t="s">
        <v>214</v>
      </c>
      <c r="C4" s="99" t="s">
        <v>288</v>
      </c>
      <c r="D4" s="99" t="s">
        <v>233</v>
      </c>
      <c r="E4" s="99" t="s">
        <v>232</v>
      </c>
      <c r="F4" s="103" t="s">
        <v>28</v>
      </c>
      <c r="G4" s="100"/>
    </row>
    <row r="5" spans="1:7" ht="40.200000000000003" customHeight="1">
      <c r="A5" s="105">
        <v>236220</v>
      </c>
      <c r="B5" s="99" t="s">
        <v>235</v>
      </c>
      <c r="C5" s="99" t="s">
        <v>286</v>
      </c>
      <c r="D5" s="99" t="s">
        <v>164</v>
      </c>
      <c r="E5" s="99" t="s">
        <v>217</v>
      </c>
      <c r="F5" s="103" t="s">
        <v>203</v>
      </c>
      <c r="G5" s="100"/>
    </row>
    <row r="6" spans="1:7" ht="40.200000000000003" customHeight="1">
      <c r="A6" s="105">
        <v>236220</v>
      </c>
      <c r="B6" s="99" t="s">
        <v>214</v>
      </c>
      <c r="C6" s="99" t="s">
        <v>283</v>
      </c>
      <c r="D6" s="99" t="s">
        <v>240</v>
      </c>
      <c r="E6" s="99" t="s">
        <v>241</v>
      </c>
      <c r="F6" s="103" t="s">
        <v>238</v>
      </c>
      <c r="G6" s="100"/>
    </row>
    <row r="7" spans="1:7" ht="40.200000000000003" customHeight="1">
      <c r="A7" s="105">
        <v>236220</v>
      </c>
      <c r="B7" s="99" t="s">
        <v>214</v>
      </c>
      <c r="C7" s="99" t="s">
        <v>281</v>
      </c>
      <c r="D7" s="99" t="s">
        <v>231</v>
      </c>
      <c r="E7" s="99" t="s">
        <v>220</v>
      </c>
      <c r="F7" s="103" t="s">
        <v>203</v>
      </c>
      <c r="G7" s="100"/>
    </row>
    <row r="8" spans="1:7" ht="40.200000000000003" customHeight="1">
      <c r="A8" s="105">
        <v>236220</v>
      </c>
      <c r="B8" s="99" t="s">
        <v>214</v>
      </c>
      <c r="C8" s="99" t="s">
        <v>280</v>
      </c>
      <c r="D8" s="99" t="s">
        <v>231</v>
      </c>
      <c r="E8" s="99" t="s">
        <v>220</v>
      </c>
      <c r="F8" s="103" t="s">
        <v>203</v>
      </c>
      <c r="G8" s="100"/>
    </row>
    <row r="9" spans="1:7" ht="40.200000000000003" customHeight="1">
      <c r="A9" s="105">
        <v>236220</v>
      </c>
      <c r="B9" s="99" t="s">
        <v>214</v>
      </c>
      <c r="C9" s="99" t="s">
        <v>279</v>
      </c>
      <c r="D9" s="99" t="s">
        <v>231</v>
      </c>
      <c r="E9" s="99" t="s">
        <v>220</v>
      </c>
      <c r="F9" s="103" t="s">
        <v>203</v>
      </c>
      <c r="G9" s="100"/>
    </row>
    <row r="10" spans="1:7" ht="40.200000000000003" customHeight="1">
      <c r="A10" s="105">
        <v>236220</v>
      </c>
      <c r="B10" s="99" t="s">
        <v>214</v>
      </c>
      <c r="C10" s="99" t="s">
        <v>278</v>
      </c>
      <c r="D10" s="99" t="s">
        <v>164</v>
      </c>
      <c r="E10" s="99" t="s">
        <v>237</v>
      </c>
      <c r="F10" s="103" t="s">
        <v>37</v>
      </c>
      <c r="G10" s="100"/>
    </row>
    <row r="11" spans="1:7" ht="40.200000000000003" customHeight="1">
      <c r="A11" s="105">
        <v>236220</v>
      </c>
      <c r="B11" s="99" t="s">
        <v>246</v>
      </c>
      <c r="C11" s="99" t="s">
        <v>276</v>
      </c>
      <c r="D11" s="99" t="s">
        <v>233</v>
      </c>
      <c r="E11" s="99" t="s">
        <v>245</v>
      </c>
      <c r="F11" s="103" t="s">
        <v>28</v>
      </c>
      <c r="G11" s="100"/>
    </row>
    <row r="12" spans="1:7" ht="40.200000000000003" customHeight="1">
      <c r="A12" s="105">
        <v>236220</v>
      </c>
      <c r="B12" s="99" t="s">
        <v>247</v>
      </c>
      <c r="C12" s="99" t="s">
        <v>274</v>
      </c>
      <c r="D12" s="99" t="s">
        <v>37</v>
      </c>
      <c r="E12" s="99" t="s">
        <v>237</v>
      </c>
      <c r="F12" s="103" t="s">
        <v>29</v>
      </c>
      <c r="G12" s="100"/>
    </row>
    <row r="13" spans="1:7" ht="40.200000000000003" customHeight="1">
      <c r="A13" s="105">
        <v>236220</v>
      </c>
      <c r="B13" s="99" t="s">
        <v>248</v>
      </c>
      <c r="C13" s="99" t="s">
        <v>273</v>
      </c>
      <c r="D13" s="99" t="s">
        <v>233</v>
      </c>
      <c r="E13" s="99" t="s">
        <v>220</v>
      </c>
      <c r="F13" s="103" t="s">
        <v>37</v>
      </c>
      <c r="G13" s="100"/>
    </row>
    <row r="14" spans="1:7" ht="40.200000000000003" customHeight="1">
      <c r="A14" s="105">
        <v>236220</v>
      </c>
      <c r="B14" s="99" t="s">
        <v>214</v>
      </c>
      <c r="C14" s="99" t="s">
        <v>272</v>
      </c>
      <c r="D14" s="99" t="s">
        <v>37</v>
      </c>
      <c r="E14" s="99" t="s">
        <v>220</v>
      </c>
      <c r="F14" s="103" t="s">
        <v>203</v>
      </c>
      <c r="G14" s="100"/>
    </row>
    <row r="15" spans="1:7" ht="40.200000000000003" customHeight="1">
      <c r="A15" s="105">
        <v>236220</v>
      </c>
      <c r="B15" s="99" t="s">
        <v>251</v>
      </c>
      <c r="C15" s="99" t="s">
        <v>294</v>
      </c>
      <c r="D15" s="99" t="s">
        <v>37</v>
      </c>
      <c r="E15" s="99" t="s">
        <v>219</v>
      </c>
      <c r="F15" s="103" t="s">
        <v>37</v>
      </c>
      <c r="G15" s="100"/>
    </row>
    <row r="16" spans="1:7" ht="40.200000000000003" customHeight="1">
      <c r="A16" s="105">
        <v>236220</v>
      </c>
      <c r="B16" s="99" t="s">
        <v>214</v>
      </c>
      <c r="C16" s="99" t="s">
        <v>269</v>
      </c>
      <c r="D16" s="99" t="s">
        <v>253</v>
      </c>
      <c r="E16" s="99" t="s">
        <v>232</v>
      </c>
      <c r="F16" s="103" t="s">
        <v>37</v>
      </c>
      <c r="G16" s="100"/>
    </row>
    <row r="17" spans="1:7" s="108" customFormat="1" ht="40.200000000000003" customHeight="1">
      <c r="A17" s="105">
        <v>236220</v>
      </c>
      <c r="B17" s="99" t="s">
        <v>214</v>
      </c>
      <c r="C17" s="110" t="s">
        <v>256</v>
      </c>
      <c r="D17" s="99" t="s">
        <v>164</v>
      </c>
      <c r="E17" s="99" t="s">
        <v>237</v>
      </c>
      <c r="F17" s="103" t="s">
        <v>37</v>
      </c>
      <c r="G17" s="107"/>
    </row>
    <row r="18" spans="1:7" s="108" customFormat="1" ht="40.200000000000003" customHeight="1">
      <c r="A18" s="105">
        <v>236220</v>
      </c>
      <c r="B18" s="99" t="s">
        <v>214</v>
      </c>
      <c r="C18" s="109" t="s">
        <v>260</v>
      </c>
      <c r="D18" s="99" t="s">
        <v>164</v>
      </c>
      <c r="E18" s="99" t="s">
        <v>237</v>
      </c>
      <c r="F18" s="103" t="s">
        <v>37</v>
      </c>
      <c r="G18" s="107"/>
    </row>
    <row r="19" spans="1:7" s="108" customFormat="1" ht="40.200000000000003" customHeight="1">
      <c r="A19" s="105">
        <v>236220</v>
      </c>
      <c r="B19" s="99" t="s">
        <v>214</v>
      </c>
      <c r="C19" s="99" t="s">
        <v>293</v>
      </c>
      <c r="D19" s="99" t="s">
        <v>240</v>
      </c>
      <c r="E19" s="99" t="s">
        <v>237</v>
      </c>
      <c r="F19" s="103" t="s">
        <v>37</v>
      </c>
      <c r="G19" s="107"/>
    </row>
    <row r="20" spans="1:7" s="108" customFormat="1" ht="40.200000000000003" customHeight="1">
      <c r="A20" s="105">
        <v>237120</v>
      </c>
      <c r="B20" s="99" t="s">
        <v>252</v>
      </c>
      <c r="C20" s="99" t="s">
        <v>258</v>
      </c>
      <c r="D20" s="99" t="s">
        <v>240</v>
      </c>
      <c r="E20" s="99" t="s">
        <v>220</v>
      </c>
      <c r="F20" s="103" t="s">
        <v>37</v>
      </c>
      <c r="G20" s="107"/>
    </row>
    <row r="21" spans="1:7" s="108" customFormat="1" ht="40.200000000000003" customHeight="1">
      <c r="A21" s="105">
        <v>237310</v>
      </c>
      <c r="B21" s="99" t="s">
        <v>234</v>
      </c>
      <c r="C21" s="99" t="s">
        <v>287</v>
      </c>
      <c r="D21" s="99" t="s">
        <v>231</v>
      </c>
      <c r="E21" s="99" t="s">
        <v>232</v>
      </c>
      <c r="F21" s="103" t="s">
        <v>28</v>
      </c>
      <c r="G21" s="107"/>
    </row>
    <row r="22" spans="1:7" s="108" customFormat="1" ht="40.200000000000003" customHeight="1">
      <c r="A22" s="105">
        <v>237990</v>
      </c>
      <c r="B22" s="99" t="s">
        <v>212</v>
      </c>
      <c r="C22" s="99" t="s">
        <v>262</v>
      </c>
      <c r="D22" s="99" t="s">
        <v>164</v>
      </c>
      <c r="E22" s="99" t="s">
        <v>219</v>
      </c>
      <c r="F22" s="103" t="s">
        <v>203</v>
      </c>
      <c r="G22" s="107"/>
    </row>
    <row r="23" spans="1:7" s="108" customFormat="1" ht="40.200000000000003" customHeight="1">
      <c r="A23" s="105">
        <v>237990</v>
      </c>
      <c r="B23" s="99" t="s">
        <v>216</v>
      </c>
      <c r="C23" s="99" t="s">
        <v>265</v>
      </c>
      <c r="D23" s="99" t="s">
        <v>226</v>
      </c>
      <c r="E23" s="99" t="s">
        <v>217</v>
      </c>
      <c r="F23" s="103" t="s">
        <v>37</v>
      </c>
      <c r="G23" s="107"/>
    </row>
    <row r="24" spans="1:7" s="108" customFormat="1" ht="40.200000000000003" customHeight="1">
      <c r="A24" s="105">
        <v>237990</v>
      </c>
      <c r="B24" s="99" t="s">
        <v>222</v>
      </c>
      <c r="C24" s="99" t="s">
        <v>292</v>
      </c>
      <c r="D24" s="99" t="s">
        <v>231</v>
      </c>
      <c r="E24" s="99" t="s">
        <v>215</v>
      </c>
      <c r="F24" s="103" t="s">
        <v>203</v>
      </c>
      <c r="G24" s="107"/>
    </row>
    <row r="25" spans="1:7" s="108" customFormat="1" ht="40.200000000000003" customHeight="1">
      <c r="A25" s="105">
        <v>237990</v>
      </c>
      <c r="B25" s="99" t="s">
        <v>221</v>
      </c>
      <c r="C25" s="99" t="s">
        <v>228</v>
      </c>
      <c r="D25" s="99" t="s">
        <v>240</v>
      </c>
      <c r="E25" s="99" t="s">
        <v>245</v>
      </c>
      <c r="F25" s="103" t="s">
        <v>37</v>
      </c>
      <c r="G25" s="107"/>
    </row>
    <row r="26" spans="1:7" s="108" customFormat="1" ht="40.200000000000003" customHeight="1">
      <c r="A26" s="105">
        <v>237990</v>
      </c>
      <c r="B26" s="99" t="s">
        <v>229</v>
      </c>
      <c r="C26" s="99" t="s">
        <v>227</v>
      </c>
      <c r="D26" s="99" t="s">
        <v>250</v>
      </c>
      <c r="E26" s="99" t="s">
        <v>232</v>
      </c>
      <c r="F26" s="103" t="s">
        <v>37</v>
      </c>
      <c r="G26" s="107"/>
    </row>
    <row r="27" spans="1:7" s="108" customFormat="1" ht="40.200000000000003" customHeight="1">
      <c r="A27" s="105">
        <v>237990</v>
      </c>
      <c r="B27" s="99" t="s">
        <v>224</v>
      </c>
      <c r="C27" s="99" t="s">
        <v>289</v>
      </c>
      <c r="D27" s="99" t="s">
        <v>231</v>
      </c>
      <c r="E27" s="99" t="s">
        <v>232</v>
      </c>
      <c r="F27" s="103" t="s">
        <v>28</v>
      </c>
      <c r="G27" s="107"/>
    </row>
    <row r="28" spans="1:7" s="108" customFormat="1" ht="40.200000000000003" customHeight="1">
      <c r="A28" s="105">
        <v>237990</v>
      </c>
      <c r="B28" s="99" t="s">
        <v>223</v>
      </c>
      <c r="C28" s="99" t="s">
        <v>282</v>
      </c>
      <c r="D28" s="99" t="s">
        <v>164</v>
      </c>
      <c r="E28" s="99" t="s">
        <v>237</v>
      </c>
      <c r="F28" s="103" t="s">
        <v>203</v>
      </c>
      <c r="G28" s="107"/>
    </row>
    <row r="29" spans="1:7" s="108" customFormat="1" ht="40.200000000000003" customHeight="1">
      <c r="A29" s="105">
        <v>237990</v>
      </c>
      <c r="B29" s="99" t="s">
        <v>244</v>
      </c>
      <c r="C29" s="99" t="s">
        <v>277</v>
      </c>
      <c r="D29" s="99" t="s">
        <v>164</v>
      </c>
      <c r="E29" s="99" t="s">
        <v>217</v>
      </c>
      <c r="F29" s="103" t="s">
        <v>203</v>
      </c>
      <c r="G29" s="107"/>
    </row>
    <row r="30" spans="1:7" s="108" customFormat="1" ht="40.200000000000003" customHeight="1">
      <c r="A30" s="105">
        <v>237990</v>
      </c>
      <c r="B30" s="99" t="s">
        <v>247</v>
      </c>
      <c r="C30" s="99" t="s">
        <v>271</v>
      </c>
      <c r="D30" s="99" t="s">
        <v>231</v>
      </c>
      <c r="E30" s="99" t="s">
        <v>220</v>
      </c>
      <c r="F30" s="103" t="s">
        <v>203</v>
      </c>
      <c r="G30" s="107"/>
    </row>
    <row r="31" spans="1:7" s="108" customFormat="1" ht="40.200000000000003" customHeight="1">
      <c r="A31" s="105">
        <v>237990</v>
      </c>
      <c r="B31" s="99" t="s">
        <v>224</v>
      </c>
      <c r="C31" s="99" t="s">
        <v>259</v>
      </c>
      <c r="D31" s="99" t="s">
        <v>230</v>
      </c>
      <c r="E31" s="99" t="s">
        <v>219</v>
      </c>
      <c r="F31" s="103" t="s">
        <v>37</v>
      </c>
      <c r="G31" s="107"/>
    </row>
    <row r="32" spans="1:7" s="108" customFormat="1" ht="40.200000000000003" customHeight="1">
      <c r="A32" s="105">
        <v>237990</v>
      </c>
      <c r="B32" s="99" t="s">
        <v>255</v>
      </c>
      <c r="C32" s="99" t="s">
        <v>257</v>
      </c>
      <c r="D32" s="99" t="s">
        <v>231</v>
      </c>
      <c r="E32" s="99" t="s">
        <v>215</v>
      </c>
      <c r="F32" s="103" t="s">
        <v>37</v>
      </c>
      <c r="G32" s="107"/>
    </row>
    <row r="33" spans="1:7" s="108" customFormat="1" ht="40.200000000000003" customHeight="1">
      <c r="A33" s="105">
        <v>334513</v>
      </c>
      <c r="B33" s="99" t="s">
        <v>224</v>
      </c>
      <c r="C33" s="99" t="s">
        <v>291</v>
      </c>
      <c r="D33" s="99" t="s">
        <v>164</v>
      </c>
      <c r="E33" s="99" t="s">
        <v>225</v>
      </c>
      <c r="F33" s="103" t="s">
        <v>203</v>
      </c>
      <c r="G33" s="107"/>
    </row>
    <row r="34" spans="1:7" s="108" customFormat="1" ht="40.200000000000003" customHeight="1">
      <c r="A34" s="105">
        <v>541330</v>
      </c>
      <c r="B34" s="99" t="s">
        <v>47</v>
      </c>
      <c r="C34" s="99" t="s">
        <v>266</v>
      </c>
      <c r="D34" s="99" t="s">
        <v>226</v>
      </c>
      <c r="E34" s="99" t="s">
        <v>219</v>
      </c>
      <c r="F34" s="103" t="s">
        <v>37</v>
      </c>
      <c r="G34" s="107"/>
    </row>
    <row r="35" spans="1:7" s="108" customFormat="1" ht="40.200000000000003" customHeight="1">
      <c r="A35" s="105">
        <v>541620</v>
      </c>
      <c r="B35" s="99" t="s">
        <v>236</v>
      </c>
      <c r="C35" s="99" t="s">
        <v>285</v>
      </c>
      <c r="D35" s="99" t="s">
        <v>164</v>
      </c>
      <c r="E35" s="99" t="s">
        <v>237</v>
      </c>
      <c r="F35" s="103" t="s">
        <v>238</v>
      </c>
      <c r="G35" s="107"/>
    </row>
    <row r="36" spans="1:7" s="108" customFormat="1" ht="40.200000000000003" customHeight="1">
      <c r="A36" s="105">
        <v>561210</v>
      </c>
      <c r="B36" s="99" t="s">
        <v>214</v>
      </c>
      <c r="C36" s="99" t="s">
        <v>275</v>
      </c>
      <c r="D36" s="99" t="s">
        <v>164</v>
      </c>
      <c r="E36" s="99" t="s">
        <v>217</v>
      </c>
      <c r="F36" s="103" t="s">
        <v>30</v>
      </c>
      <c r="G36" s="107"/>
    </row>
    <row r="37" spans="1:7" s="108" customFormat="1" ht="40.200000000000003" customHeight="1">
      <c r="A37" s="105">
        <v>562219</v>
      </c>
      <c r="B37" s="99" t="s">
        <v>243</v>
      </c>
      <c r="C37" s="99" t="s">
        <v>295</v>
      </c>
      <c r="D37" s="99" t="s">
        <v>164</v>
      </c>
      <c r="E37" s="99" t="s">
        <v>215</v>
      </c>
      <c r="F37" s="103" t="s">
        <v>37</v>
      </c>
      <c r="G37" s="107"/>
    </row>
    <row r="38" spans="1:7" s="108" customFormat="1" ht="40.200000000000003" customHeight="1">
      <c r="A38" s="105">
        <v>562910</v>
      </c>
      <c r="B38" s="99" t="s">
        <v>213</v>
      </c>
      <c r="C38" s="99" t="s">
        <v>263</v>
      </c>
      <c r="D38" s="99" t="s">
        <v>164</v>
      </c>
      <c r="E38" s="99" t="s">
        <v>220</v>
      </c>
      <c r="F38" s="103" t="s">
        <v>37</v>
      </c>
      <c r="G38" s="107"/>
    </row>
    <row r="39" spans="1:7" s="108" customFormat="1" ht="40.200000000000003" customHeight="1">
      <c r="A39" s="105">
        <v>562910</v>
      </c>
      <c r="B39" s="99" t="s">
        <v>239</v>
      </c>
      <c r="C39" s="99" t="s">
        <v>284</v>
      </c>
      <c r="D39" s="99" t="s">
        <v>240</v>
      </c>
      <c r="E39" s="99" t="s">
        <v>219</v>
      </c>
      <c r="F39" s="103" t="s">
        <v>238</v>
      </c>
      <c r="G39" s="107"/>
    </row>
    <row r="40" spans="1:7" s="108" customFormat="1" ht="40.200000000000003" customHeight="1">
      <c r="A40" s="105" t="s">
        <v>37</v>
      </c>
      <c r="B40" s="99" t="s">
        <v>221</v>
      </c>
      <c r="C40" s="99" t="s">
        <v>267</v>
      </c>
      <c r="D40" s="99" t="s">
        <v>164</v>
      </c>
      <c r="E40" s="99" t="s">
        <v>217</v>
      </c>
      <c r="F40" s="103" t="s">
        <v>28</v>
      </c>
      <c r="G40" s="107"/>
    </row>
    <row r="41" spans="1:7" s="108" customFormat="1" ht="40.200000000000003" customHeight="1">
      <c r="A41" s="105" t="s">
        <v>37</v>
      </c>
      <c r="B41" s="99" t="s">
        <v>254</v>
      </c>
      <c r="C41" s="99" t="s">
        <v>249</v>
      </c>
      <c r="D41" s="99" t="s">
        <v>37</v>
      </c>
      <c r="E41" s="99" t="s">
        <v>220</v>
      </c>
      <c r="F41" s="103" t="s">
        <v>37</v>
      </c>
      <c r="G41" s="107"/>
    </row>
    <row r="42" spans="1:7" s="108" customFormat="1" ht="40.200000000000003" customHeight="1">
      <c r="A42" s="105" t="s">
        <v>37</v>
      </c>
      <c r="B42" s="99" t="s">
        <v>38</v>
      </c>
      <c r="C42" s="99" t="s">
        <v>270</v>
      </c>
      <c r="D42" s="99" t="s">
        <v>37</v>
      </c>
      <c r="E42" s="99" t="s">
        <v>220</v>
      </c>
      <c r="F42" s="103" t="s">
        <v>37</v>
      </c>
      <c r="G42" s="107"/>
    </row>
    <row r="43" spans="1:7" s="108" customFormat="1" ht="40.200000000000003" customHeight="1">
      <c r="A43" s="105" t="s">
        <v>37</v>
      </c>
      <c r="B43" s="99" t="s">
        <v>229</v>
      </c>
      <c r="C43" s="99" t="s">
        <v>261</v>
      </c>
      <c r="D43" s="99" t="s">
        <v>164</v>
      </c>
      <c r="E43" s="99" t="s">
        <v>217</v>
      </c>
      <c r="F43" s="103" t="s">
        <v>37</v>
      </c>
      <c r="G43" s="107"/>
    </row>
    <row r="44" spans="1:7" s="108" customFormat="1" ht="40.200000000000003" customHeight="1">
      <c r="A44" s="105" t="s">
        <v>37</v>
      </c>
      <c r="B44" s="99" t="s">
        <v>218</v>
      </c>
      <c r="C44" s="99" t="s">
        <v>268</v>
      </c>
      <c r="D44" s="99" t="s">
        <v>233</v>
      </c>
      <c r="E44" s="99" t="s">
        <v>217</v>
      </c>
      <c r="F44" s="103" t="s">
        <v>37</v>
      </c>
      <c r="G44" s="107"/>
    </row>
    <row r="45" spans="1:7" s="108" customFormat="1" ht="40.200000000000003" customHeight="1">
      <c r="A45" s="105" t="s">
        <v>37</v>
      </c>
      <c r="B45" s="99" t="s">
        <v>224</v>
      </c>
      <c r="C45" s="99" t="s">
        <v>296</v>
      </c>
      <c r="D45" s="99" t="s">
        <v>231</v>
      </c>
      <c r="E45" s="99" t="s">
        <v>37</v>
      </c>
      <c r="F45" s="103" t="s">
        <v>37</v>
      </c>
      <c r="G45" s="107"/>
    </row>
    <row r="46" spans="1:7" s="108" customFormat="1" ht="40.200000000000003" customHeight="1">
      <c r="A46" s="105"/>
      <c r="B46" s="99"/>
      <c r="C46" s="99"/>
      <c r="D46" s="99"/>
      <c r="E46" s="99"/>
      <c r="F46" s="103"/>
      <c r="G46" s="107"/>
    </row>
    <row r="47" spans="1:7" s="108" customFormat="1" ht="40.200000000000003" customHeight="1">
      <c r="A47" s="105"/>
      <c r="B47" s="99"/>
      <c r="C47" s="99"/>
      <c r="D47" s="99"/>
      <c r="E47" s="99"/>
      <c r="F47" s="103"/>
      <c r="G47" s="107"/>
    </row>
    <row r="48" spans="1:7" s="108" customFormat="1" ht="40.200000000000003" customHeight="1">
      <c r="A48" s="105"/>
      <c r="B48" s="99"/>
      <c r="C48" s="99"/>
      <c r="D48" s="99"/>
      <c r="E48" s="99"/>
      <c r="F48" s="103"/>
      <c r="G48" s="107"/>
    </row>
    <row r="49" spans="1:7" s="108" customFormat="1" ht="40.200000000000003" customHeight="1">
      <c r="A49" s="105"/>
      <c r="B49" s="99"/>
      <c r="C49" s="99"/>
      <c r="D49" s="99"/>
      <c r="E49" s="99"/>
      <c r="F49" s="103"/>
      <c r="G49" s="107"/>
    </row>
    <row r="50" spans="1:7" s="108" customFormat="1" ht="40.200000000000003" customHeight="1">
      <c r="A50" s="105"/>
      <c r="B50" s="99"/>
      <c r="C50" s="99"/>
      <c r="D50" s="99"/>
      <c r="E50" s="99"/>
      <c r="F50" s="103"/>
      <c r="G50" s="107"/>
    </row>
    <row r="51" spans="1:7" s="108" customFormat="1" ht="40.200000000000003" customHeight="1">
      <c r="A51" s="105"/>
      <c r="B51" s="99"/>
      <c r="C51" s="99"/>
      <c r="D51" s="99"/>
      <c r="E51" s="99"/>
      <c r="F51" s="103"/>
      <c r="G51" s="107"/>
    </row>
    <row r="52" spans="1:7" s="108" customFormat="1" ht="40.200000000000003" customHeight="1">
      <c r="A52" s="105"/>
      <c r="B52" s="99"/>
      <c r="C52" s="99"/>
      <c r="D52" s="99"/>
      <c r="E52" s="99"/>
      <c r="F52" s="103"/>
      <c r="G52" s="107"/>
    </row>
    <row r="53" spans="1:7" s="108" customFormat="1" ht="40.200000000000003" customHeight="1">
      <c r="A53" s="105"/>
      <c r="B53" s="99"/>
      <c r="C53" s="99"/>
      <c r="D53" s="99"/>
      <c r="E53" s="99"/>
      <c r="F53" s="103"/>
      <c r="G53" s="107"/>
    </row>
    <row r="54" spans="1:7" s="108" customFormat="1" ht="40.200000000000003" customHeight="1">
      <c r="A54" s="105"/>
      <c r="B54" s="99"/>
      <c r="C54" s="99"/>
      <c r="D54" s="99"/>
      <c r="E54" s="99"/>
      <c r="F54" s="103"/>
      <c r="G54" s="107"/>
    </row>
  </sheetData>
  <autoFilter ref="A1:A44" xr:uid="{ED7D9B84-07D6-431C-92CA-BBE17C8DF686}">
    <sortState xmlns:xlrd2="http://schemas.microsoft.com/office/spreadsheetml/2017/richdata2" ref="A2:F44">
      <sortCondition ref="A1:A44"/>
    </sortState>
  </autoFilter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FD9770C040542AA065D7781D78A78" ma:contentTypeVersion="2" ma:contentTypeDescription="Create a new document." ma:contentTypeScope="" ma:versionID="ac06e18ea7f80bbb5afb56e003f1a5d4">
  <xsd:schema xmlns:xsd="http://www.w3.org/2001/XMLSchema" xmlns:xs="http://www.w3.org/2001/XMLSchema" xmlns:p="http://schemas.microsoft.com/office/2006/metadata/properties" xmlns:ns2="4ae64e65-3d5c-4018-a737-a04e52708405" targetNamespace="http://schemas.microsoft.com/office/2006/metadata/properties" ma:root="true" ma:fieldsID="9d9a5322a98ada6e75bd3df09c8e6773" ns2:_="">
    <xsd:import namespace="4ae64e65-3d5c-4018-a737-a04e52708405"/>
    <xsd:element name="properties">
      <xsd:complexType>
        <xsd:sequence>
          <xsd:element name="documentManagement">
            <xsd:complexType>
              <xsd:all>
                <xsd:element ref="ns2:Due_x0020_Date" minOccurs="0"/>
                <xsd:element ref="ns2:Complete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64e65-3d5c-4018-a737-a04e52708405" elementFormDefault="qualified">
    <xsd:import namespace="http://schemas.microsoft.com/office/2006/documentManagement/types"/>
    <xsd:import namespace="http://schemas.microsoft.com/office/infopath/2007/PartnerControls"/>
    <xsd:element name="Due_x0020_Date" ma:index="8" nillable="true" ma:displayName="Due Date" ma:description="Date the Tasker is due." ma:format="DateTime" ma:internalName="Due_x0020_Date">
      <xsd:simpleType>
        <xsd:restriction base="dms:DateTime"/>
      </xsd:simpleType>
    </xsd:element>
    <xsd:element name="Complete_x003f_" ma:index="9" nillable="true" ma:displayName="Complete?" ma:default="0" ma:internalName="Complete_x003f_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ue_x0020_Date xmlns="4ae64e65-3d5c-4018-a737-a04e52708405" xsi:nil="true"/>
    <Complete_x003f_ xmlns="4ae64e65-3d5c-4018-a737-a04e52708405">false</Complete_x003f_>
  </documentManagement>
</p:properties>
</file>

<file path=customXml/itemProps1.xml><?xml version="1.0" encoding="utf-8"?>
<ds:datastoreItem xmlns:ds="http://schemas.openxmlformats.org/officeDocument/2006/customXml" ds:itemID="{BBB9F8F4-B8BB-4329-B207-DC9F95B2D8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e64e65-3d5c-4018-a737-a04e527084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AFC7CD-11FD-465F-8467-7EA3448DC7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9A55A2-D350-42C6-A0BC-C7922258FEC4}">
  <ds:schemaRefs>
    <ds:schemaRef ds:uri="http://schemas.microsoft.com/office/2006/metadata/properties"/>
    <ds:schemaRef ds:uri="http://schemas.microsoft.com/office/infopath/2007/PartnerControls"/>
    <ds:schemaRef ds:uri="4ae64e65-3d5c-4018-a737-a04e527084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FY24-25 Proposed Goals</vt:lpstr>
      <vt:lpstr>NWS Projects</vt:lpstr>
      <vt:lpstr>WEBSITE</vt:lpstr>
    </vt:vector>
  </TitlesOfParts>
  <Manager/>
  <Company>USACE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Fontana, Grace K HQ</dc:creator>
  <cp:keywords/>
  <dc:description/>
  <cp:lastModifiedBy>Hill-Nomoto, Enshane L CIV (USA)</cp:lastModifiedBy>
  <cp:revision/>
  <dcterms:created xsi:type="dcterms:W3CDTF">2010-07-28T12:06:14Z</dcterms:created>
  <dcterms:modified xsi:type="dcterms:W3CDTF">2025-06-09T18:56:54Z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0x01010004BFD9770C040542AA065D7781D78A78</vt:lpwstr>
  </property>
</Properties>
</file>